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Budget" sheetId="2" state="visible" r:id="rId2"/>
    <sheet name="Example (filled)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0000"/>
    <numFmt numFmtId="165" formatCode="0.0%"/>
    <numFmt numFmtId="166" formatCode="0.000000"/>
    <numFmt numFmtId="167" formatCode="0.000"/>
    <numFmt numFmtId="168" formatCode="0.000E+00"/>
  </numFmts>
  <fonts count="13">
    <font>
      <name val="Calibri"/>
      <family val="2"/>
      <color theme="1"/>
      <sz val="11"/>
      <scheme val="minor"/>
    </font>
    <font>
      <b val="1"/>
      <color rgb="000B2E4F"/>
      <sz val="13"/>
    </font>
    <font>
      <sz val="11"/>
    </font>
    <font>
      <b val="1"/>
      <color rgb="000B2E4F"/>
      <sz val="14"/>
    </font>
    <font>
      <color rgb="00475569"/>
    </font>
    <font>
      <b val="1"/>
    </font>
    <font>
      <color rgb="0064748B"/>
      <sz val="9"/>
    </font>
    <font>
      <b val="1"/>
      <color rgb="00FFFFFF"/>
    </font>
    <font>
      <b val="1"/>
      <color rgb="000B2E4F"/>
      <sz val="12"/>
    </font>
    <font/>
    <font>
      <b val="1"/>
      <color rgb="000D9488"/>
    </font>
    <font>
      <color rgb="00475569"/>
      <sz val="9"/>
    </font>
    <font>
      <b val="1"/>
      <color rgb="00B91C1C"/>
    </font>
  </fonts>
  <fills count="5">
    <fill>
      <patternFill/>
    </fill>
    <fill>
      <patternFill patternType="gray125"/>
    </fill>
    <fill>
      <patternFill patternType="solid">
        <fgColor rgb="00FEF9C3"/>
      </patternFill>
    </fill>
    <fill>
      <patternFill patternType="solid">
        <fgColor rgb="000B2E4F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0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6" fillId="0" borderId="0" pivotButton="0" quotePrefix="0" xfId="0"/>
    <xf numFmtId="0" fontId="7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2" borderId="1" applyAlignment="1" pivotButton="0" quotePrefix="0" xfId="0">
      <alignment horizontal="left" vertical="center" wrapText="1"/>
    </xf>
    <xf numFmtId="0" fontId="0" fillId="2" borderId="1" applyAlignment="1" pivotButton="0" quotePrefix="0" xfId="0">
      <alignment horizontal="center"/>
    </xf>
    <xf numFmtId="164" fontId="0" fillId="4" borderId="1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165" fontId="0" fillId="4" borderId="1" applyAlignment="1" pivotButton="0" quotePrefix="0" xfId="0">
      <alignment horizontal="center"/>
    </xf>
    <xf numFmtId="0" fontId="5" fillId="0" borderId="0" applyAlignment="1" pivotButton="0" quotePrefix="0" xfId="0">
      <alignment horizontal="right"/>
    </xf>
    <xf numFmtId="168" fontId="0" fillId="4" borderId="1" applyAlignment="1" pivotButton="0" quotePrefix="0" xfId="0">
      <alignment horizontal="center"/>
    </xf>
    <xf numFmtId="0" fontId="8" fillId="0" borderId="0" pivotButton="0" quotePrefix="0" xfId="0"/>
    <xf numFmtId="0" fontId="9" fillId="0" borderId="0" pivotButton="0" quotePrefix="0" xfId="0"/>
    <xf numFmtId="1" fontId="0" fillId="4" borderId="1" applyAlignment="1" pivotButton="0" quotePrefix="0" xfId="0">
      <alignment horizontal="left" indent="1"/>
    </xf>
    <xf numFmtId="166" fontId="10" fillId="4" borderId="1" applyAlignment="1" pivotButton="0" quotePrefix="0" xfId="0">
      <alignment horizontal="left" indent="1"/>
    </xf>
    <xf numFmtId="0" fontId="0" fillId="2" borderId="1" applyAlignment="1" pivotButton="0" quotePrefix="0" xfId="0">
      <alignment horizontal="left" indent="1"/>
    </xf>
    <xf numFmtId="2" fontId="0" fillId="4" borderId="1" applyAlignment="1" pivotButton="0" quotePrefix="0" xfId="0">
      <alignment horizontal="left" indent="1"/>
    </xf>
    <xf numFmtId="167" fontId="0" fillId="4" borderId="1" applyAlignment="1" pivotButton="0" quotePrefix="0" xfId="0">
      <alignment horizontal="left" indent="1"/>
    </xf>
    <xf numFmtId="0" fontId="11" fillId="0" borderId="0" pivotButton="0" quotePrefix="0" xfId="0"/>
    <xf numFmtId="0" fontId="12" fillId="0" borderId="0" pivotButton="0" quotePrefix="0" xfId="0"/>
  </cellXfs>
  <cellStyles count="1">
    <cellStyle name="Normal" xfId="0" builtinId="0" hidden="0"/>
  </cellStyles>
  <dxfs count="1">
    <dxf>
      <font>
        <b val="1"/>
        <color rgb="00B91C1C"/>
      </font>
      <fill>
        <patternFill patternType="solid">
          <fgColor rgb="00FECACA"/>
          <bgColor rgb="00FECAC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1"/>
  <sheetViews>
    <sheetView showGridLines="0" workbookViewId="0">
      <selection activeCell="A1" sqref="A1"/>
    </sheetView>
  </sheetViews>
  <sheetFormatPr baseColWidth="8" defaultRowHeight="15"/>
  <cols>
    <col width="118" customWidth="1" min="1" max="1"/>
  </cols>
  <sheetData>
    <row r="1">
      <c r="A1" s="1" t="inlineStr">
        <is>
          <t>Measurement uncertainty budget template (GUM)</t>
        </is>
      </c>
    </row>
    <row r="2">
      <c r="A2" s="2" t="inlineStr"/>
    </row>
    <row r="3">
      <c r="A3" s="2" t="inlineStr">
        <is>
          <t>This workbook does the arithmetic of a GUM uncertainty budget (JCGM 100:2008). It has no macros and works offline.</t>
        </is>
      </c>
    </row>
    <row r="4">
      <c r="A4" s="2" t="inlineStr"/>
    </row>
    <row r="5">
      <c r="A5" s="1" t="inlineStr">
        <is>
          <t>Sheets</t>
        </is>
      </c>
    </row>
    <row r="6">
      <c r="A6" s="2" t="inlineStr">
        <is>
          <t>Budget: a blank budget with 20 contributor rows. Fill the yellow cells. Gray cells are calculated.</t>
        </is>
      </c>
    </row>
    <row r="7">
      <c r="A7" s="2" t="inlineStr">
        <is>
          <t>Example (filled): an illustrative budget for a 0-25 mm outside micrometer checked against a gauge block.</t>
        </is>
      </c>
    </row>
    <row r="8">
      <c r="A8" s="2" t="inlineStr">
        <is>
          <t xml:space="preserve">   Its figures show how the sheet works. They are not a budget for any real instrument.</t>
        </is>
      </c>
    </row>
    <row r="9">
      <c r="A9" s="2" t="inlineStr"/>
    </row>
    <row r="10">
      <c r="A10" s="1" t="inlineStr">
        <is>
          <t>Filling in a row</t>
        </is>
      </c>
    </row>
    <row r="11">
      <c r="A11" s="2" t="inlineStr">
        <is>
          <t>Contributor: the source of the uncertainty, for example the reference standard, the resolution or the repeatability.</t>
        </is>
      </c>
    </row>
    <row r="12">
      <c r="A12" s="2" t="inlineStr">
        <is>
          <t>Type: A when you evaluated it from repeated readings, B for any other source. It is for your record only.</t>
        </is>
      </c>
    </row>
    <row r="13">
      <c r="A13" s="2" t="inlineStr">
        <is>
          <t>Quoted value: the figure as you have it, as a number above zero. For example a certificate U, a ± half-width or an s.</t>
        </is>
      </c>
    </row>
    <row r="14">
      <c r="A14" s="2" t="inlineStr">
        <is>
          <t>Distribution: pick it from the list. It sets the divisor that turns the quoted value into a standard uncertainty.</t>
        </is>
      </c>
    </row>
    <row r="15">
      <c r="A15" s="2" t="inlineStr">
        <is>
          <t xml:space="preserve">   Normal k=2: an expanded uncertainty quoted at k=2, such as a certificate U. Divisor 2.</t>
        </is>
      </c>
    </row>
    <row r="16">
      <c r="A16" s="2" t="inlineStr">
        <is>
          <t xml:space="preserve">   Normal k=1: one standard deviation. Divisor 1.</t>
        </is>
      </c>
    </row>
    <row r="17">
      <c r="A17" s="2" t="inlineStr">
        <is>
          <t xml:space="preserve">   Rectangular: a ± half-width where any value inside is equally likely. Divisor √3.</t>
        </is>
      </c>
    </row>
    <row r="18">
      <c r="A18" s="2" t="inlineStr">
        <is>
          <t xml:space="preserve">   Triangular: a ± half-width where values near the center are more likely. Divisor √6.</t>
        </is>
      </c>
    </row>
    <row r="19">
      <c r="A19" s="2" t="inlineStr">
        <is>
          <t xml:space="preserve">   U-shaped: a ± half-width where values near the limits are more likely, such as a cycling temperature. Divisor √2.</t>
        </is>
      </c>
    </row>
    <row r="20">
      <c r="A20" s="2" t="inlineStr">
        <is>
          <t xml:space="preserve">   Standard: the value is already a standard uncertainty. Divisor 1.</t>
        </is>
      </c>
    </row>
    <row r="21">
      <c r="A21" s="2" t="inlineStr">
        <is>
          <t>Sensitivity coefficient c: converts the contributor into the units of the measurand. Leave it at 1 when it is already</t>
        </is>
      </c>
    </row>
    <row r="22">
      <c r="A22" s="2" t="inlineStr">
        <is>
          <t xml:space="preserve">   in those units. The sheet uses the absolute value |c|. A blank c counts as 1.</t>
        </is>
      </c>
    </row>
    <row r="23">
      <c r="A23" s="2" t="inlineStr">
        <is>
          <t>Degrees of freedom: optional. For a Type A standard deviation from n readings, enter n - 1. Leave it blank for infinite.</t>
        </is>
      </c>
    </row>
    <row r="24">
      <c r="A24" s="2" t="inlineStr">
        <is>
          <t xml:space="preserve">   Any entry must be a number of 1 or more. The Check column flags anything else, such as a 0 or text.</t>
        </is>
      </c>
    </row>
    <row r="25">
      <c r="A25" s="2" t="inlineStr">
        <is>
          <t>A row counts once it has a quoted value above zero and a distribution. Empty rows stay blank.</t>
        </is>
      </c>
    </row>
    <row r="26">
      <c r="A26" s="2" t="inlineStr"/>
    </row>
    <row r="27">
      <c r="A27" s="1" t="inlineStr">
        <is>
          <t>What the sheet calculates</t>
        </is>
      </c>
    </row>
    <row r="28">
      <c r="A28" s="2" t="inlineStr">
        <is>
          <t>u_i = quoted value / divisor × |c|, in the units of the measurand.</t>
        </is>
      </c>
    </row>
    <row r="29">
      <c r="A29" s="2" t="inlineStr">
        <is>
          <t>Combined standard uncertainty u_c = √(Σ u_i²). This root-sum-square treats the contributors as uncorrelated.</t>
        </is>
      </c>
    </row>
    <row r="30">
      <c r="A30" s="2" t="inlineStr">
        <is>
          <t>% contribution = u_i² / Σ u_i², the share of each row in the combined variance.</t>
        </is>
      </c>
    </row>
    <row r="31">
      <c r="A31" s="2" t="inlineStr">
        <is>
          <t>Expanded uncertainty U = k × u_c.</t>
        </is>
      </c>
    </row>
    <row r="32">
      <c r="A32" s="2" t="inlineStr"/>
    </row>
    <row r="33">
      <c r="A33" s="1" t="inlineStr">
        <is>
          <t>Coverage factor k</t>
        </is>
      </c>
    </row>
    <row r="34">
      <c r="A34" s="2" t="inlineStr">
        <is>
          <t>Fixed k is the default. Enter k in the cell below the coverage mode. It starts at 2.</t>
        </is>
      </c>
    </row>
    <row r="35">
      <c r="A35" s="2" t="inlineStr">
        <is>
          <t xml:space="preserve">   k = 2 gives about 95% coverage when the combined distribution is approximately normal.</t>
        </is>
      </c>
    </row>
    <row r="36">
      <c r="A36" s="2" t="inlineStr">
        <is>
          <t>From effective degrees of freedom (95%): the sheet computes v_eff with the Welch-Satterthwaite formula,</t>
        </is>
      </c>
    </row>
    <row r="37">
      <c r="A37" s="2" t="inlineStr">
        <is>
          <t xml:space="preserve">   v_eff = u_c⁴ / Σ(u_i⁴ / v_i). A row with no degrees of freedom counts as infinite and adds nothing to the sum.</t>
        </is>
      </c>
    </row>
    <row r="38">
      <c r="A38" s="2" t="inlineStr">
        <is>
          <t xml:space="preserve">   k is Student's t for 95%, two-sided, at v_eff truncated to the next lower integer. GUM G.4.1 allows this.</t>
        </is>
      </c>
    </row>
    <row r="39">
      <c r="A39" s="2" t="inlineStr">
        <is>
          <t xml:space="preserve">   When no row has degrees of freedom, v_eff is infinite and k is the normal value 1.96.</t>
        </is>
      </c>
    </row>
    <row r="40">
      <c r="A40" s="2" t="inlineStr">
        <is>
          <t xml:space="preserve">   While the Check column flags a row, v_eff, k and U show a message instead of a number. Fix or clear the entry.</t>
        </is>
      </c>
    </row>
    <row r="41">
      <c r="A41" s="2" t="inlineStr">
        <is>
          <t xml:space="preserve">   With Fixed k, k and U still compute. Only v_eff shows the message.</t>
        </is>
      </c>
    </row>
    <row r="42">
      <c r="A42" s="2" t="inlineStr">
        <is>
          <t xml:space="preserve">   The Axiospec Welch-Satterthwaite calculator interpolates t for a fractional v_eff instead, so its k can differ slightly.</t>
        </is>
      </c>
    </row>
    <row r="43">
      <c r="A43" s="2" t="inlineStr"/>
    </row>
    <row r="44">
      <c r="A44" s="1" t="inlineStr">
        <is>
          <t>Limits</t>
        </is>
      </c>
    </row>
    <row r="45">
      <c r="A45" s="2" t="inlineStr">
        <is>
          <t>The workbook does the arithmetic. Choosing the contributors, distributions, sensitivity coefficients and degrees</t>
        </is>
      </c>
    </row>
    <row r="46">
      <c r="A46" s="2" t="inlineStr">
        <is>
          <t xml:space="preserve">   of freedom is your judgement.</t>
        </is>
      </c>
    </row>
    <row r="47">
      <c r="A47" s="2" t="inlineStr">
        <is>
          <t>Correlations between contributors are not modelled.</t>
        </is>
      </c>
    </row>
    <row r="48">
      <c r="A48" s="2" t="inlineStr">
        <is>
          <t>It does not validate a budget for accreditation.</t>
        </is>
      </c>
    </row>
    <row r="49">
      <c r="A49" s="2" t="inlineStr"/>
    </row>
    <row r="50">
      <c r="A50" s="2" t="inlineStr">
        <is>
          <t>The online calculator at axiospec.com/tools/measurement-uncertainty-budget-calculator uses the same divisors and combination.</t>
        </is>
      </c>
    </row>
    <row r="51">
      <c r="A51" s="2" t="inlineStr">
        <is>
          <t>Free template by Axiospec, calibration management software: axiospec.com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44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34" customWidth="1" min="2" max="2"/>
    <col width="8" customWidth="1" min="3" max="3"/>
    <col width="11" customWidth="1" min="4" max="4"/>
    <col width="16" customWidth="1" min="5" max="5"/>
    <col width="9.199999999999999" customWidth="1" min="6" max="6"/>
    <col width="13.6" customWidth="1" min="7" max="7"/>
    <col width="13.6" customWidth="1" min="8" max="8"/>
    <col width="13" customWidth="1" min="9" max="9"/>
    <col width="12" customWidth="1" min="10" max="10"/>
    <col width="14.7" customWidth="1" min="11" max="11"/>
    <col width="12" customWidth="1" min="12" max="12"/>
    <col width="24.6" customWidth="1" min="13" max="13"/>
  </cols>
  <sheetData>
    <row r="1">
      <c r="A1" s="3" t="inlineStr">
        <is>
          <t>Measurement uncertainty budget (GUM)</t>
        </is>
      </c>
    </row>
    <row r="2">
      <c r="A2" s="4" t="inlineStr">
        <is>
          <t>Fill the yellow cells. Gray cells are calculated. A row counts once it has a quoted value and a distribution.</t>
        </is>
      </c>
    </row>
    <row r="4">
      <c r="A4" s="5" t="inlineStr">
        <is>
          <t>Instrument / measurement</t>
        </is>
      </c>
      <c r="C4" s="6" t="n"/>
      <c r="D4" s="7" t="n"/>
      <c r="E4" s="7" t="n"/>
      <c r="F4" s="7" t="n"/>
      <c r="G4" s="7" t="n"/>
    </row>
    <row r="5">
      <c r="A5" s="5" t="inlineStr">
        <is>
          <t>Measurand</t>
        </is>
      </c>
      <c r="C5" s="6" t="n"/>
      <c r="D5" s="7" t="n"/>
      <c r="E5" s="7" t="n"/>
      <c r="F5" s="7" t="n"/>
      <c r="G5" s="7" t="n"/>
    </row>
    <row r="6">
      <c r="A6" s="5" t="inlineStr">
        <is>
          <t>Units</t>
        </is>
      </c>
      <c r="C6" s="6" t="n"/>
      <c r="D6" s="7" t="n"/>
      <c r="E6" s="7" t="n"/>
      <c r="F6" s="7" t="n"/>
      <c r="G6" s="7" t="n"/>
      <c r="H6" s="8" t="inlineStr">
        <is>
          <t>Units of the measurand. Each u_i is in these units once c is applied.</t>
        </is>
      </c>
    </row>
    <row r="7">
      <c r="A7" s="5" t="inlineStr">
        <is>
          <t>Prepared by</t>
        </is>
      </c>
      <c r="C7" s="6" t="n"/>
      <c r="D7" s="7" t="n"/>
      <c r="E7" s="7" t="n"/>
      <c r="F7" s="7" t="n"/>
      <c r="G7" s="7" t="n"/>
    </row>
    <row r="8">
      <c r="A8" s="5" t="inlineStr">
        <is>
          <t>Date</t>
        </is>
      </c>
      <c r="C8" s="6" t="n"/>
      <c r="D8" s="7" t="n"/>
      <c r="E8" s="7" t="n"/>
      <c r="F8" s="7" t="n"/>
      <c r="G8" s="7" t="n"/>
    </row>
    <row r="10" ht="66" customHeight="1">
      <c r="A10" s="9" t="inlineStr">
        <is>
          <t>#</t>
        </is>
      </c>
      <c r="B10" s="9" t="inlineStr">
        <is>
          <t>Contributor (source)</t>
        </is>
      </c>
      <c r="C10" s="9" t="inlineStr">
        <is>
          <t>Type (A/B)</t>
        </is>
      </c>
      <c r="D10" s="9" t="inlineStr">
        <is>
          <t>Quoted value</t>
        </is>
      </c>
      <c r="E10" s="9" t="inlineStr">
        <is>
          <t>Distribution</t>
        </is>
      </c>
      <c r="F10" s="9" t="inlineStr">
        <is>
          <t>Divisor</t>
        </is>
      </c>
      <c r="G10" s="9" t="inlineStr">
        <is>
          <t>Sensitivity coefficient c</t>
        </is>
      </c>
      <c r="H10" s="9" t="inlineStr">
        <is>
          <t>Standard uncertainty u_i</t>
        </is>
      </c>
      <c r="I10" s="9" t="inlineStr">
        <is>
          <t>Degrees of freedom v_i (blank = infinite)</t>
        </is>
      </c>
      <c r="J10" s="9" t="inlineStr">
        <is>
          <t>u_i²</t>
        </is>
      </c>
      <c r="K10" s="9" t="inlineStr">
        <is>
          <t>% contribution</t>
        </is>
      </c>
      <c r="L10" s="9" t="inlineStr">
        <is>
          <t>u_i⁴ / v_i</t>
        </is>
      </c>
      <c r="M10" s="9" t="inlineStr">
        <is>
          <t>Check</t>
        </is>
      </c>
    </row>
    <row r="11">
      <c r="A11" s="10" t="n">
        <v>1</v>
      </c>
      <c r="B11" s="11" t="n"/>
      <c r="C11" s="12" t="n"/>
      <c r="D11" s="12" t="n"/>
      <c r="E11" s="12" t="n"/>
      <c r="F11" s="13">
        <f>IF(E11="","",IF(E11="Normal k=2",2,IF(E11="Normal k=1",1,IF(E11="Rectangular",SQRT(3),IF(E11="Triangular",SQRT(6),IF(E11="U-shaped",SQRT(2),IF(E11="Standard",1,"")))))))</f>
        <v/>
      </c>
      <c r="G11" s="12" t="n">
        <v>1</v>
      </c>
      <c r="H11" s="14">
        <f>IF(AND((COUNT(D11)=1),(COUNT(F11)=1),OR(ISBLANK(G11),(COUNT(G11)=1))),IF(D11&gt;0,D11/F11*ABS(IF((COUNT(G11)=1),G11,1)),""),"")</f>
        <v/>
      </c>
      <c r="I11" s="12" t="n"/>
      <c r="J11" s="14">
        <f>IF((COUNT(H11)=1),H11^2,"")</f>
        <v/>
      </c>
      <c r="K11" s="15">
        <f>IF(AND((COUNT(J11)=1),SUM($J$11:$J$30)&gt;0),J11/SUM($J$11:$J$30),"")</f>
        <v/>
      </c>
      <c r="L11" s="14">
        <f>IF(AND((COUNT(H11)=1),(COUNT(I11)=1)),IF(I11&gt;=1,H11^4/I11,""),"")</f>
        <v/>
      </c>
      <c r="M11" s="14">
        <f>IF(ISBLANK(I11),"",IF((COUNT(I11)=1),IF(I11&gt;=1,"","dof must be 1 or more"),"dof must be 1 or more"))</f>
        <v/>
      </c>
    </row>
    <row r="12">
      <c r="A12" s="10" t="n">
        <v>2</v>
      </c>
      <c r="B12" s="11" t="n"/>
      <c r="C12" s="12" t="n"/>
      <c r="D12" s="12" t="n"/>
      <c r="E12" s="12" t="n"/>
      <c r="F12" s="13">
        <f>IF(E12="","",IF(E12="Normal k=2",2,IF(E12="Normal k=1",1,IF(E12="Rectangular",SQRT(3),IF(E12="Triangular",SQRT(6),IF(E12="U-shaped",SQRT(2),IF(E12="Standard",1,"")))))))</f>
        <v/>
      </c>
      <c r="G12" s="12" t="n">
        <v>1</v>
      </c>
      <c r="H12" s="14">
        <f>IF(AND((COUNT(D12)=1),(COUNT(F12)=1),OR(ISBLANK(G12),(COUNT(G12)=1))),IF(D12&gt;0,D12/F12*ABS(IF((COUNT(G12)=1),G12,1)),""),"")</f>
        <v/>
      </c>
      <c r="I12" s="12" t="n"/>
      <c r="J12" s="14">
        <f>IF((COUNT(H12)=1),H12^2,"")</f>
        <v/>
      </c>
      <c r="K12" s="15">
        <f>IF(AND((COUNT(J12)=1),SUM($J$11:$J$30)&gt;0),J12/SUM($J$11:$J$30),"")</f>
        <v/>
      </c>
      <c r="L12" s="14">
        <f>IF(AND((COUNT(H12)=1),(COUNT(I12)=1)),IF(I12&gt;=1,H12^4/I12,""),"")</f>
        <v/>
      </c>
      <c r="M12" s="14">
        <f>IF(ISBLANK(I12),"",IF((COUNT(I12)=1),IF(I12&gt;=1,"","dof must be 1 or more"),"dof must be 1 or more"))</f>
        <v/>
      </c>
    </row>
    <row r="13">
      <c r="A13" s="10" t="n">
        <v>3</v>
      </c>
      <c r="B13" s="11" t="n"/>
      <c r="C13" s="12" t="n"/>
      <c r="D13" s="12" t="n"/>
      <c r="E13" s="12" t="n"/>
      <c r="F13" s="13">
        <f>IF(E13="","",IF(E13="Normal k=2",2,IF(E13="Normal k=1",1,IF(E13="Rectangular",SQRT(3),IF(E13="Triangular",SQRT(6),IF(E13="U-shaped",SQRT(2),IF(E13="Standard",1,"")))))))</f>
        <v/>
      </c>
      <c r="G13" s="12" t="n">
        <v>1</v>
      </c>
      <c r="H13" s="14">
        <f>IF(AND((COUNT(D13)=1),(COUNT(F13)=1),OR(ISBLANK(G13),(COUNT(G13)=1))),IF(D13&gt;0,D13/F13*ABS(IF((COUNT(G13)=1),G13,1)),""),"")</f>
        <v/>
      </c>
      <c r="I13" s="12" t="n"/>
      <c r="J13" s="14">
        <f>IF((COUNT(H13)=1),H13^2,"")</f>
        <v/>
      </c>
      <c r="K13" s="15">
        <f>IF(AND((COUNT(J13)=1),SUM($J$11:$J$30)&gt;0),J13/SUM($J$11:$J$30),"")</f>
        <v/>
      </c>
      <c r="L13" s="14">
        <f>IF(AND((COUNT(H13)=1),(COUNT(I13)=1)),IF(I13&gt;=1,H13^4/I13,""),"")</f>
        <v/>
      </c>
      <c r="M13" s="14">
        <f>IF(ISBLANK(I13),"",IF((COUNT(I13)=1),IF(I13&gt;=1,"","dof must be 1 or more"),"dof must be 1 or more"))</f>
        <v/>
      </c>
    </row>
    <row r="14">
      <c r="A14" s="10" t="n">
        <v>4</v>
      </c>
      <c r="B14" s="11" t="n"/>
      <c r="C14" s="12" t="n"/>
      <c r="D14" s="12" t="n"/>
      <c r="E14" s="12" t="n"/>
      <c r="F14" s="13">
        <f>IF(E14="","",IF(E14="Normal k=2",2,IF(E14="Normal k=1",1,IF(E14="Rectangular",SQRT(3),IF(E14="Triangular",SQRT(6),IF(E14="U-shaped",SQRT(2),IF(E14="Standard",1,"")))))))</f>
        <v/>
      </c>
      <c r="G14" s="12" t="n">
        <v>1</v>
      </c>
      <c r="H14" s="14">
        <f>IF(AND((COUNT(D14)=1),(COUNT(F14)=1),OR(ISBLANK(G14),(COUNT(G14)=1))),IF(D14&gt;0,D14/F14*ABS(IF((COUNT(G14)=1),G14,1)),""),"")</f>
        <v/>
      </c>
      <c r="I14" s="12" t="n"/>
      <c r="J14" s="14">
        <f>IF((COUNT(H14)=1),H14^2,"")</f>
        <v/>
      </c>
      <c r="K14" s="15">
        <f>IF(AND((COUNT(J14)=1),SUM($J$11:$J$30)&gt;0),J14/SUM($J$11:$J$30),"")</f>
        <v/>
      </c>
      <c r="L14" s="14">
        <f>IF(AND((COUNT(H14)=1),(COUNT(I14)=1)),IF(I14&gt;=1,H14^4/I14,""),"")</f>
        <v/>
      </c>
      <c r="M14" s="14">
        <f>IF(ISBLANK(I14),"",IF((COUNT(I14)=1),IF(I14&gt;=1,"","dof must be 1 or more"),"dof must be 1 or more"))</f>
        <v/>
      </c>
    </row>
    <row r="15">
      <c r="A15" s="10" t="n">
        <v>5</v>
      </c>
      <c r="B15" s="11" t="n"/>
      <c r="C15" s="12" t="n"/>
      <c r="D15" s="12" t="n"/>
      <c r="E15" s="12" t="n"/>
      <c r="F15" s="13">
        <f>IF(E15="","",IF(E15="Normal k=2",2,IF(E15="Normal k=1",1,IF(E15="Rectangular",SQRT(3),IF(E15="Triangular",SQRT(6),IF(E15="U-shaped",SQRT(2),IF(E15="Standard",1,"")))))))</f>
        <v/>
      </c>
      <c r="G15" s="12" t="n">
        <v>1</v>
      </c>
      <c r="H15" s="14">
        <f>IF(AND((COUNT(D15)=1),(COUNT(F15)=1),OR(ISBLANK(G15),(COUNT(G15)=1))),IF(D15&gt;0,D15/F15*ABS(IF((COUNT(G15)=1),G15,1)),""),"")</f>
        <v/>
      </c>
      <c r="I15" s="12" t="n"/>
      <c r="J15" s="14">
        <f>IF((COUNT(H15)=1),H15^2,"")</f>
        <v/>
      </c>
      <c r="K15" s="15">
        <f>IF(AND((COUNT(J15)=1),SUM($J$11:$J$30)&gt;0),J15/SUM($J$11:$J$30),"")</f>
        <v/>
      </c>
      <c r="L15" s="14">
        <f>IF(AND((COUNT(H15)=1),(COUNT(I15)=1)),IF(I15&gt;=1,H15^4/I15,""),"")</f>
        <v/>
      </c>
      <c r="M15" s="14">
        <f>IF(ISBLANK(I15),"",IF((COUNT(I15)=1),IF(I15&gt;=1,"","dof must be 1 or more"),"dof must be 1 or more"))</f>
        <v/>
      </c>
    </row>
    <row r="16">
      <c r="A16" s="10" t="n">
        <v>6</v>
      </c>
      <c r="B16" s="11" t="n"/>
      <c r="C16" s="12" t="n"/>
      <c r="D16" s="12" t="n"/>
      <c r="E16" s="12" t="n"/>
      <c r="F16" s="13">
        <f>IF(E16="","",IF(E16="Normal k=2",2,IF(E16="Normal k=1",1,IF(E16="Rectangular",SQRT(3),IF(E16="Triangular",SQRT(6),IF(E16="U-shaped",SQRT(2),IF(E16="Standard",1,"")))))))</f>
        <v/>
      </c>
      <c r="G16" s="12" t="n">
        <v>1</v>
      </c>
      <c r="H16" s="14">
        <f>IF(AND((COUNT(D16)=1),(COUNT(F16)=1),OR(ISBLANK(G16),(COUNT(G16)=1))),IF(D16&gt;0,D16/F16*ABS(IF((COUNT(G16)=1),G16,1)),""),"")</f>
        <v/>
      </c>
      <c r="I16" s="12" t="n"/>
      <c r="J16" s="14">
        <f>IF((COUNT(H16)=1),H16^2,"")</f>
        <v/>
      </c>
      <c r="K16" s="15">
        <f>IF(AND((COUNT(J16)=1),SUM($J$11:$J$30)&gt;0),J16/SUM($J$11:$J$30),"")</f>
        <v/>
      </c>
      <c r="L16" s="14">
        <f>IF(AND((COUNT(H16)=1),(COUNT(I16)=1)),IF(I16&gt;=1,H16^4/I16,""),"")</f>
        <v/>
      </c>
      <c r="M16" s="14">
        <f>IF(ISBLANK(I16),"",IF((COUNT(I16)=1),IF(I16&gt;=1,"","dof must be 1 or more"),"dof must be 1 or more"))</f>
        <v/>
      </c>
    </row>
    <row r="17">
      <c r="A17" s="10" t="n">
        <v>7</v>
      </c>
      <c r="B17" s="11" t="n"/>
      <c r="C17" s="12" t="n"/>
      <c r="D17" s="12" t="n"/>
      <c r="E17" s="12" t="n"/>
      <c r="F17" s="13">
        <f>IF(E17="","",IF(E17="Normal k=2",2,IF(E17="Normal k=1",1,IF(E17="Rectangular",SQRT(3),IF(E17="Triangular",SQRT(6),IF(E17="U-shaped",SQRT(2),IF(E17="Standard",1,"")))))))</f>
        <v/>
      </c>
      <c r="G17" s="12" t="n">
        <v>1</v>
      </c>
      <c r="H17" s="14">
        <f>IF(AND((COUNT(D17)=1),(COUNT(F17)=1),OR(ISBLANK(G17),(COUNT(G17)=1))),IF(D17&gt;0,D17/F17*ABS(IF((COUNT(G17)=1),G17,1)),""),"")</f>
        <v/>
      </c>
      <c r="I17" s="12" t="n"/>
      <c r="J17" s="14">
        <f>IF((COUNT(H17)=1),H17^2,"")</f>
        <v/>
      </c>
      <c r="K17" s="15">
        <f>IF(AND((COUNT(J17)=1),SUM($J$11:$J$30)&gt;0),J17/SUM($J$11:$J$30),"")</f>
        <v/>
      </c>
      <c r="L17" s="14">
        <f>IF(AND((COUNT(H17)=1),(COUNT(I17)=1)),IF(I17&gt;=1,H17^4/I17,""),"")</f>
        <v/>
      </c>
      <c r="M17" s="14">
        <f>IF(ISBLANK(I17),"",IF((COUNT(I17)=1),IF(I17&gt;=1,"","dof must be 1 or more"),"dof must be 1 or more"))</f>
        <v/>
      </c>
    </row>
    <row r="18">
      <c r="A18" s="10" t="n">
        <v>8</v>
      </c>
      <c r="B18" s="11" t="n"/>
      <c r="C18" s="12" t="n"/>
      <c r="D18" s="12" t="n"/>
      <c r="E18" s="12" t="n"/>
      <c r="F18" s="13">
        <f>IF(E18="","",IF(E18="Normal k=2",2,IF(E18="Normal k=1",1,IF(E18="Rectangular",SQRT(3),IF(E18="Triangular",SQRT(6),IF(E18="U-shaped",SQRT(2),IF(E18="Standard",1,"")))))))</f>
        <v/>
      </c>
      <c r="G18" s="12" t="n">
        <v>1</v>
      </c>
      <c r="H18" s="14">
        <f>IF(AND((COUNT(D18)=1),(COUNT(F18)=1),OR(ISBLANK(G18),(COUNT(G18)=1))),IF(D18&gt;0,D18/F18*ABS(IF((COUNT(G18)=1),G18,1)),""),"")</f>
        <v/>
      </c>
      <c r="I18" s="12" t="n"/>
      <c r="J18" s="14">
        <f>IF((COUNT(H18)=1),H18^2,"")</f>
        <v/>
      </c>
      <c r="K18" s="15">
        <f>IF(AND((COUNT(J18)=1),SUM($J$11:$J$30)&gt;0),J18/SUM($J$11:$J$30),"")</f>
        <v/>
      </c>
      <c r="L18" s="14">
        <f>IF(AND((COUNT(H18)=1),(COUNT(I18)=1)),IF(I18&gt;=1,H18^4/I18,""),"")</f>
        <v/>
      </c>
      <c r="M18" s="14">
        <f>IF(ISBLANK(I18),"",IF((COUNT(I18)=1),IF(I18&gt;=1,"","dof must be 1 or more"),"dof must be 1 or more"))</f>
        <v/>
      </c>
    </row>
    <row r="19">
      <c r="A19" s="10" t="n">
        <v>9</v>
      </c>
      <c r="B19" s="11" t="n"/>
      <c r="C19" s="12" t="n"/>
      <c r="D19" s="12" t="n"/>
      <c r="E19" s="12" t="n"/>
      <c r="F19" s="13">
        <f>IF(E19="","",IF(E19="Normal k=2",2,IF(E19="Normal k=1",1,IF(E19="Rectangular",SQRT(3),IF(E19="Triangular",SQRT(6),IF(E19="U-shaped",SQRT(2),IF(E19="Standard",1,"")))))))</f>
        <v/>
      </c>
      <c r="G19" s="12" t="n">
        <v>1</v>
      </c>
      <c r="H19" s="14">
        <f>IF(AND((COUNT(D19)=1),(COUNT(F19)=1),OR(ISBLANK(G19),(COUNT(G19)=1))),IF(D19&gt;0,D19/F19*ABS(IF((COUNT(G19)=1),G19,1)),""),"")</f>
        <v/>
      </c>
      <c r="I19" s="12" t="n"/>
      <c r="J19" s="14">
        <f>IF((COUNT(H19)=1),H19^2,"")</f>
        <v/>
      </c>
      <c r="K19" s="15">
        <f>IF(AND((COUNT(J19)=1),SUM($J$11:$J$30)&gt;0),J19/SUM($J$11:$J$30),"")</f>
        <v/>
      </c>
      <c r="L19" s="14">
        <f>IF(AND((COUNT(H19)=1),(COUNT(I19)=1)),IF(I19&gt;=1,H19^4/I19,""),"")</f>
        <v/>
      </c>
      <c r="M19" s="14">
        <f>IF(ISBLANK(I19),"",IF((COUNT(I19)=1),IF(I19&gt;=1,"","dof must be 1 or more"),"dof must be 1 or more"))</f>
        <v/>
      </c>
    </row>
    <row r="20">
      <c r="A20" s="10" t="n">
        <v>10</v>
      </c>
      <c r="B20" s="11" t="n"/>
      <c r="C20" s="12" t="n"/>
      <c r="D20" s="12" t="n"/>
      <c r="E20" s="12" t="n"/>
      <c r="F20" s="13">
        <f>IF(E20="","",IF(E20="Normal k=2",2,IF(E20="Normal k=1",1,IF(E20="Rectangular",SQRT(3),IF(E20="Triangular",SQRT(6),IF(E20="U-shaped",SQRT(2),IF(E20="Standard",1,"")))))))</f>
        <v/>
      </c>
      <c r="G20" s="12" t="n">
        <v>1</v>
      </c>
      <c r="H20" s="14">
        <f>IF(AND((COUNT(D20)=1),(COUNT(F20)=1),OR(ISBLANK(G20),(COUNT(G20)=1))),IF(D20&gt;0,D20/F20*ABS(IF((COUNT(G20)=1),G20,1)),""),"")</f>
        <v/>
      </c>
      <c r="I20" s="12" t="n"/>
      <c r="J20" s="14">
        <f>IF((COUNT(H20)=1),H20^2,"")</f>
        <v/>
      </c>
      <c r="K20" s="15">
        <f>IF(AND((COUNT(J20)=1),SUM($J$11:$J$30)&gt;0),J20/SUM($J$11:$J$30),"")</f>
        <v/>
      </c>
      <c r="L20" s="14">
        <f>IF(AND((COUNT(H20)=1),(COUNT(I20)=1)),IF(I20&gt;=1,H20^4/I20,""),"")</f>
        <v/>
      </c>
      <c r="M20" s="14">
        <f>IF(ISBLANK(I20),"",IF((COUNT(I20)=1),IF(I20&gt;=1,"","dof must be 1 or more"),"dof must be 1 or more"))</f>
        <v/>
      </c>
    </row>
    <row r="21">
      <c r="A21" s="10" t="n">
        <v>11</v>
      </c>
      <c r="B21" s="11" t="n"/>
      <c r="C21" s="12" t="n"/>
      <c r="D21" s="12" t="n"/>
      <c r="E21" s="12" t="n"/>
      <c r="F21" s="13">
        <f>IF(E21="","",IF(E21="Normal k=2",2,IF(E21="Normal k=1",1,IF(E21="Rectangular",SQRT(3),IF(E21="Triangular",SQRT(6),IF(E21="U-shaped",SQRT(2),IF(E21="Standard",1,"")))))))</f>
        <v/>
      </c>
      <c r="G21" s="12" t="n">
        <v>1</v>
      </c>
      <c r="H21" s="14">
        <f>IF(AND((COUNT(D21)=1),(COUNT(F21)=1),OR(ISBLANK(G21),(COUNT(G21)=1))),IF(D21&gt;0,D21/F21*ABS(IF((COUNT(G21)=1),G21,1)),""),"")</f>
        <v/>
      </c>
      <c r="I21" s="12" t="n"/>
      <c r="J21" s="14">
        <f>IF((COUNT(H21)=1),H21^2,"")</f>
        <v/>
      </c>
      <c r="K21" s="15">
        <f>IF(AND((COUNT(J21)=1),SUM($J$11:$J$30)&gt;0),J21/SUM($J$11:$J$30),"")</f>
        <v/>
      </c>
      <c r="L21" s="14">
        <f>IF(AND((COUNT(H21)=1),(COUNT(I21)=1)),IF(I21&gt;=1,H21^4/I21,""),"")</f>
        <v/>
      </c>
      <c r="M21" s="14">
        <f>IF(ISBLANK(I21),"",IF((COUNT(I21)=1),IF(I21&gt;=1,"","dof must be 1 or more"),"dof must be 1 or more"))</f>
        <v/>
      </c>
    </row>
    <row r="22">
      <c r="A22" s="10" t="n">
        <v>12</v>
      </c>
      <c r="B22" s="11" t="n"/>
      <c r="C22" s="12" t="n"/>
      <c r="D22" s="12" t="n"/>
      <c r="E22" s="12" t="n"/>
      <c r="F22" s="13">
        <f>IF(E22="","",IF(E22="Normal k=2",2,IF(E22="Normal k=1",1,IF(E22="Rectangular",SQRT(3),IF(E22="Triangular",SQRT(6),IF(E22="U-shaped",SQRT(2),IF(E22="Standard",1,"")))))))</f>
        <v/>
      </c>
      <c r="G22" s="12" t="n">
        <v>1</v>
      </c>
      <c r="H22" s="14">
        <f>IF(AND((COUNT(D22)=1),(COUNT(F22)=1),OR(ISBLANK(G22),(COUNT(G22)=1))),IF(D22&gt;0,D22/F22*ABS(IF((COUNT(G22)=1),G22,1)),""),"")</f>
        <v/>
      </c>
      <c r="I22" s="12" t="n"/>
      <c r="J22" s="14">
        <f>IF((COUNT(H22)=1),H22^2,"")</f>
        <v/>
      </c>
      <c r="K22" s="15">
        <f>IF(AND((COUNT(J22)=1),SUM($J$11:$J$30)&gt;0),J22/SUM($J$11:$J$30),"")</f>
        <v/>
      </c>
      <c r="L22" s="14">
        <f>IF(AND((COUNT(H22)=1),(COUNT(I22)=1)),IF(I22&gt;=1,H22^4/I22,""),"")</f>
        <v/>
      </c>
      <c r="M22" s="14">
        <f>IF(ISBLANK(I22),"",IF((COUNT(I22)=1),IF(I22&gt;=1,"","dof must be 1 or more"),"dof must be 1 or more"))</f>
        <v/>
      </c>
    </row>
    <row r="23">
      <c r="A23" s="10" t="n">
        <v>13</v>
      </c>
      <c r="B23" s="11" t="n"/>
      <c r="C23" s="12" t="n"/>
      <c r="D23" s="12" t="n"/>
      <c r="E23" s="12" t="n"/>
      <c r="F23" s="13">
        <f>IF(E23="","",IF(E23="Normal k=2",2,IF(E23="Normal k=1",1,IF(E23="Rectangular",SQRT(3),IF(E23="Triangular",SQRT(6),IF(E23="U-shaped",SQRT(2),IF(E23="Standard",1,"")))))))</f>
        <v/>
      </c>
      <c r="G23" s="12" t="n">
        <v>1</v>
      </c>
      <c r="H23" s="14">
        <f>IF(AND((COUNT(D23)=1),(COUNT(F23)=1),OR(ISBLANK(G23),(COUNT(G23)=1))),IF(D23&gt;0,D23/F23*ABS(IF((COUNT(G23)=1),G23,1)),""),"")</f>
        <v/>
      </c>
      <c r="I23" s="12" t="n"/>
      <c r="J23" s="14">
        <f>IF((COUNT(H23)=1),H23^2,"")</f>
        <v/>
      </c>
      <c r="K23" s="15">
        <f>IF(AND((COUNT(J23)=1),SUM($J$11:$J$30)&gt;0),J23/SUM($J$11:$J$30),"")</f>
        <v/>
      </c>
      <c r="L23" s="14">
        <f>IF(AND((COUNT(H23)=1),(COUNT(I23)=1)),IF(I23&gt;=1,H23^4/I23,""),"")</f>
        <v/>
      </c>
      <c r="M23" s="14">
        <f>IF(ISBLANK(I23),"",IF((COUNT(I23)=1),IF(I23&gt;=1,"","dof must be 1 or more"),"dof must be 1 or more"))</f>
        <v/>
      </c>
    </row>
    <row r="24">
      <c r="A24" s="10" t="n">
        <v>14</v>
      </c>
      <c r="B24" s="11" t="n"/>
      <c r="C24" s="12" t="n"/>
      <c r="D24" s="12" t="n"/>
      <c r="E24" s="12" t="n"/>
      <c r="F24" s="13">
        <f>IF(E24="","",IF(E24="Normal k=2",2,IF(E24="Normal k=1",1,IF(E24="Rectangular",SQRT(3),IF(E24="Triangular",SQRT(6),IF(E24="U-shaped",SQRT(2),IF(E24="Standard",1,"")))))))</f>
        <v/>
      </c>
      <c r="G24" s="12" t="n">
        <v>1</v>
      </c>
      <c r="H24" s="14">
        <f>IF(AND((COUNT(D24)=1),(COUNT(F24)=1),OR(ISBLANK(G24),(COUNT(G24)=1))),IF(D24&gt;0,D24/F24*ABS(IF((COUNT(G24)=1),G24,1)),""),"")</f>
        <v/>
      </c>
      <c r="I24" s="12" t="n"/>
      <c r="J24" s="14">
        <f>IF((COUNT(H24)=1),H24^2,"")</f>
        <v/>
      </c>
      <c r="K24" s="15">
        <f>IF(AND((COUNT(J24)=1),SUM($J$11:$J$30)&gt;0),J24/SUM($J$11:$J$30),"")</f>
        <v/>
      </c>
      <c r="L24" s="14">
        <f>IF(AND((COUNT(H24)=1),(COUNT(I24)=1)),IF(I24&gt;=1,H24^4/I24,""),"")</f>
        <v/>
      </c>
      <c r="M24" s="14">
        <f>IF(ISBLANK(I24),"",IF((COUNT(I24)=1),IF(I24&gt;=1,"","dof must be 1 or more"),"dof must be 1 or more"))</f>
        <v/>
      </c>
    </row>
    <row r="25">
      <c r="A25" s="10" t="n">
        <v>15</v>
      </c>
      <c r="B25" s="11" t="n"/>
      <c r="C25" s="12" t="n"/>
      <c r="D25" s="12" t="n"/>
      <c r="E25" s="12" t="n"/>
      <c r="F25" s="13">
        <f>IF(E25="","",IF(E25="Normal k=2",2,IF(E25="Normal k=1",1,IF(E25="Rectangular",SQRT(3),IF(E25="Triangular",SQRT(6),IF(E25="U-shaped",SQRT(2),IF(E25="Standard",1,"")))))))</f>
        <v/>
      </c>
      <c r="G25" s="12" t="n">
        <v>1</v>
      </c>
      <c r="H25" s="14">
        <f>IF(AND((COUNT(D25)=1),(COUNT(F25)=1),OR(ISBLANK(G25),(COUNT(G25)=1))),IF(D25&gt;0,D25/F25*ABS(IF((COUNT(G25)=1),G25,1)),""),"")</f>
        <v/>
      </c>
      <c r="I25" s="12" t="n"/>
      <c r="J25" s="14">
        <f>IF((COUNT(H25)=1),H25^2,"")</f>
        <v/>
      </c>
      <c r="K25" s="15">
        <f>IF(AND((COUNT(J25)=1),SUM($J$11:$J$30)&gt;0),J25/SUM($J$11:$J$30),"")</f>
        <v/>
      </c>
      <c r="L25" s="14">
        <f>IF(AND((COUNT(H25)=1),(COUNT(I25)=1)),IF(I25&gt;=1,H25^4/I25,""),"")</f>
        <v/>
      </c>
      <c r="M25" s="14">
        <f>IF(ISBLANK(I25),"",IF((COUNT(I25)=1),IF(I25&gt;=1,"","dof must be 1 or more"),"dof must be 1 or more"))</f>
        <v/>
      </c>
    </row>
    <row r="26">
      <c r="A26" s="10" t="n">
        <v>16</v>
      </c>
      <c r="B26" s="11" t="n"/>
      <c r="C26" s="12" t="n"/>
      <c r="D26" s="12" t="n"/>
      <c r="E26" s="12" t="n"/>
      <c r="F26" s="13">
        <f>IF(E26="","",IF(E26="Normal k=2",2,IF(E26="Normal k=1",1,IF(E26="Rectangular",SQRT(3),IF(E26="Triangular",SQRT(6),IF(E26="U-shaped",SQRT(2),IF(E26="Standard",1,"")))))))</f>
        <v/>
      </c>
      <c r="G26" s="12" t="n">
        <v>1</v>
      </c>
      <c r="H26" s="14">
        <f>IF(AND((COUNT(D26)=1),(COUNT(F26)=1),OR(ISBLANK(G26),(COUNT(G26)=1))),IF(D26&gt;0,D26/F26*ABS(IF((COUNT(G26)=1),G26,1)),""),"")</f>
        <v/>
      </c>
      <c r="I26" s="12" t="n"/>
      <c r="J26" s="14">
        <f>IF((COUNT(H26)=1),H26^2,"")</f>
        <v/>
      </c>
      <c r="K26" s="15">
        <f>IF(AND((COUNT(J26)=1),SUM($J$11:$J$30)&gt;0),J26/SUM($J$11:$J$30),"")</f>
        <v/>
      </c>
      <c r="L26" s="14">
        <f>IF(AND((COUNT(H26)=1),(COUNT(I26)=1)),IF(I26&gt;=1,H26^4/I26,""),"")</f>
        <v/>
      </c>
      <c r="M26" s="14">
        <f>IF(ISBLANK(I26),"",IF((COUNT(I26)=1),IF(I26&gt;=1,"","dof must be 1 or more"),"dof must be 1 or more"))</f>
        <v/>
      </c>
    </row>
    <row r="27">
      <c r="A27" s="10" t="n">
        <v>17</v>
      </c>
      <c r="B27" s="11" t="n"/>
      <c r="C27" s="12" t="n"/>
      <c r="D27" s="12" t="n"/>
      <c r="E27" s="12" t="n"/>
      <c r="F27" s="13">
        <f>IF(E27="","",IF(E27="Normal k=2",2,IF(E27="Normal k=1",1,IF(E27="Rectangular",SQRT(3),IF(E27="Triangular",SQRT(6),IF(E27="U-shaped",SQRT(2),IF(E27="Standard",1,"")))))))</f>
        <v/>
      </c>
      <c r="G27" s="12" t="n">
        <v>1</v>
      </c>
      <c r="H27" s="14">
        <f>IF(AND((COUNT(D27)=1),(COUNT(F27)=1),OR(ISBLANK(G27),(COUNT(G27)=1))),IF(D27&gt;0,D27/F27*ABS(IF((COUNT(G27)=1),G27,1)),""),"")</f>
        <v/>
      </c>
      <c r="I27" s="12" t="n"/>
      <c r="J27" s="14">
        <f>IF((COUNT(H27)=1),H27^2,"")</f>
        <v/>
      </c>
      <c r="K27" s="15">
        <f>IF(AND((COUNT(J27)=1),SUM($J$11:$J$30)&gt;0),J27/SUM($J$11:$J$30),"")</f>
        <v/>
      </c>
      <c r="L27" s="14">
        <f>IF(AND((COUNT(H27)=1),(COUNT(I27)=1)),IF(I27&gt;=1,H27^4/I27,""),"")</f>
        <v/>
      </c>
      <c r="M27" s="14">
        <f>IF(ISBLANK(I27),"",IF((COUNT(I27)=1),IF(I27&gt;=1,"","dof must be 1 or more"),"dof must be 1 or more"))</f>
        <v/>
      </c>
    </row>
    <row r="28">
      <c r="A28" s="10" t="n">
        <v>18</v>
      </c>
      <c r="B28" s="11" t="n"/>
      <c r="C28" s="12" t="n"/>
      <c r="D28" s="12" t="n"/>
      <c r="E28" s="12" t="n"/>
      <c r="F28" s="13">
        <f>IF(E28="","",IF(E28="Normal k=2",2,IF(E28="Normal k=1",1,IF(E28="Rectangular",SQRT(3),IF(E28="Triangular",SQRT(6),IF(E28="U-shaped",SQRT(2),IF(E28="Standard",1,"")))))))</f>
        <v/>
      </c>
      <c r="G28" s="12" t="n">
        <v>1</v>
      </c>
      <c r="H28" s="14">
        <f>IF(AND((COUNT(D28)=1),(COUNT(F28)=1),OR(ISBLANK(G28),(COUNT(G28)=1))),IF(D28&gt;0,D28/F28*ABS(IF((COUNT(G28)=1),G28,1)),""),"")</f>
        <v/>
      </c>
      <c r="I28" s="12" t="n"/>
      <c r="J28" s="14">
        <f>IF((COUNT(H28)=1),H28^2,"")</f>
        <v/>
      </c>
      <c r="K28" s="15">
        <f>IF(AND((COUNT(J28)=1),SUM($J$11:$J$30)&gt;0),J28/SUM($J$11:$J$30),"")</f>
        <v/>
      </c>
      <c r="L28" s="14">
        <f>IF(AND((COUNT(H28)=1),(COUNT(I28)=1)),IF(I28&gt;=1,H28^4/I28,""),"")</f>
        <v/>
      </c>
      <c r="M28" s="14">
        <f>IF(ISBLANK(I28),"",IF((COUNT(I28)=1),IF(I28&gt;=1,"","dof must be 1 or more"),"dof must be 1 or more"))</f>
        <v/>
      </c>
    </row>
    <row r="29">
      <c r="A29" s="10" t="n">
        <v>19</v>
      </c>
      <c r="B29" s="11" t="n"/>
      <c r="C29" s="12" t="n"/>
      <c r="D29" s="12" t="n"/>
      <c r="E29" s="12" t="n"/>
      <c r="F29" s="13">
        <f>IF(E29="","",IF(E29="Normal k=2",2,IF(E29="Normal k=1",1,IF(E29="Rectangular",SQRT(3),IF(E29="Triangular",SQRT(6),IF(E29="U-shaped",SQRT(2),IF(E29="Standard",1,"")))))))</f>
        <v/>
      </c>
      <c r="G29" s="12" t="n">
        <v>1</v>
      </c>
      <c r="H29" s="14">
        <f>IF(AND((COUNT(D29)=1),(COUNT(F29)=1),OR(ISBLANK(G29),(COUNT(G29)=1))),IF(D29&gt;0,D29/F29*ABS(IF((COUNT(G29)=1),G29,1)),""),"")</f>
        <v/>
      </c>
      <c r="I29" s="12" t="n"/>
      <c r="J29" s="14">
        <f>IF((COUNT(H29)=1),H29^2,"")</f>
        <v/>
      </c>
      <c r="K29" s="15">
        <f>IF(AND((COUNT(J29)=1),SUM($J$11:$J$30)&gt;0),J29/SUM($J$11:$J$30),"")</f>
        <v/>
      </c>
      <c r="L29" s="14">
        <f>IF(AND((COUNT(H29)=1),(COUNT(I29)=1)),IF(I29&gt;=1,H29^4/I29,""),"")</f>
        <v/>
      </c>
      <c r="M29" s="14">
        <f>IF(ISBLANK(I29),"",IF((COUNT(I29)=1),IF(I29&gt;=1,"","dof must be 1 or more"),"dof must be 1 or more"))</f>
        <v/>
      </c>
    </row>
    <row r="30">
      <c r="A30" s="10" t="n">
        <v>20</v>
      </c>
      <c r="B30" s="11" t="n"/>
      <c r="C30" s="12" t="n"/>
      <c r="D30" s="12" t="n"/>
      <c r="E30" s="12" t="n"/>
      <c r="F30" s="13">
        <f>IF(E30="","",IF(E30="Normal k=2",2,IF(E30="Normal k=1",1,IF(E30="Rectangular",SQRT(3),IF(E30="Triangular",SQRT(6),IF(E30="U-shaped",SQRT(2),IF(E30="Standard",1,"")))))))</f>
        <v/>
      </c>
      <c r="G30" s="12" t="n">
        <v>1</v>
      </c>
      <c r="H30" s="14">
        <f>IF(AND((COUNT(D30)=1),(COUNT(F30)=1),OR(ISBLANK(G30),(COUNT(G30)=1))),IF(D30&gt;0,D30/F30*ABS(IF((COUNT(G30)=1),G30,1)),""),"")</f>
        <v/>
      </c>
      <c r="I30" s="12" t="n"/>
      <c r="J30" s="14">
        <f>IF((COUNT(H30)=1),H30^2,"")</f>
        <v/>
      </c>
      <c r="K30" s="15">
        <f>IF(AND((COUNT(J30)=1),SUM($J$11:$J$30)&gt;0),J30/SUM($J$11:$J$30),"")</f>
        <v/>
      </c>
      <c r="L30" s="14">
        <f>IF(AND((COUNT(H30)=1),(COUNT(I30)=1)),IF(I30&gt;=1,H30^4/I30,""),"")</f>
        <v/>
      </c>
      <c r="M30" s="14">
        <f>IF(ISBLANK(I30),"",IF((COUNT(I30)=1),IF(I30&gt;=1,"","dof must be 1 or more"),"dof must be 1 or more"))</f>
        <v/>
      </c>
    </row>
    <row r="31">
      <c r="B31" s="16" t="inlineStr">
        <is>
          <t>Sum</t>
        </is>
      </c>
      <c r="J31" s="17">
        <f>IF(COUNT(J11:J30)=0,"",SUM(J11:J30))</f>
        <v/>
      </c>
      <c r="L31" s="17">
        <f>IF(COUNT(L11:L30)=0,"",SUM(L11:L30))</f>
        <v/>
      </c>
    </row>
    <row r="33">
      <c r="A33" s="18" t="inlineStr">
        <is>
          <t>Results</t>
        </is>
      </c>
    </row>
    <row r="34">
      <c r="A34" s="19" t="inlineStr">
        <is>
          <t>Contributors used</t>
        </is>
      </c>
      <c r="G34" s="20">
        <f>COUNT(H11:H30)</f>
        <v/>
      </c>
    </row>
    <row r="35">
      <c r="A35" s="5">
        <f>"Combined standard uncertainty u_c = √(Σ u_i²)"&amp;IF(C6="",""," ("&amp;C6&amp;")")</f>
        <v/>
      </c>
      <c r="G35" s="21">
        <f>IF(COUNT(H11:H30)=0,"",SQRT(SUM(J11:J30)))</f>
        <v/>
      </c>
    </row>
    <row r="36">
      <c r="A36" s="19" t="inlineStr">
        <is>
          <t>Coverage mode (pick from the list)</t>
        </is>
      </c>
      <c r="G36" s="22" t="inlineStr">
        <is>
          <t>Fixed k</t>
        </is>
      </c>
    </row>
    <row r="37">
      <c r="A37" s="19" t="inlineStr">
        <is>
          <t>Coverage factor k to use with Fixed k</t>
        </is>
      </c>
      <c r="G37" s="22" t="n">
        <v>2</v>
      </c>
    </row>
    <row r="38">
      <c r="A38" s="19" t="inlineStr">
        <is>
          <t>Effective degrees of freedom v_eff (Welch-Satterthwaite)</t>
        </is>
      </c>
      <c r="G38" s="23">
        <f>IF((COUNT(G35)=1),IF(COUNTIF(M11:M30,"dof must be 1 or more")&gt;0,"Fix the flagged degrees of freedom",IF(SUM(L11:L30)&gt;0,G35^4/SUM(L11:L30),"infinite")),"")</f>
        <v/>
      </c>
    </row>
    <row r="39">
      <c r="A39" s="19" t="inlineStr">
        <is>
          <t>Coverage factor k used</t>
        </is>
      </c>
      <c r="G39" s="24">
        <f>IF((COUNT(G35)=1),IF(G36="Fixed k",IF(AND((COUNT(G37)=1),G37&gt;0),G37,""),IF(G36="From effective degrees of freedom (95%)",IF((COUNT(G38)=1),_xlfn.T.INV.2T(0.05,INT(G38)),IF(G38="Fix the flagged degrees of freedom","Fix the flagged degrees of freedom",_xlfn.NORM.S.INV(0.975))),"")),"")</f>
        <v/>
      </c>
    </row>
    <row r="40">
      <c r="A40" s="5">
        <f>"Expanded uncertainty U = k × u_c"&amp;IF(C6="",""," ("&amp;C6&amp;")")</f>
        <v/>
      </c>
      <c r="G40" s="21">
        <f>IF((COUNT(G35)=1),IF((COUNT(G39)=1),G39*G35,IF(G39="Fix the flagged degrees of freedom","Fix the flagged degrees of freedom","")),"")</f>
        <v/>
      </c>
    </row>
    <row r="42">
      <c r="A42" s="25" t="inlineStr">
        <is>
          <t>Method: GUM (JCGM 100:2008). u_i = quoted value / divisor × |c|. The contributors are combined by root-sum-square as uncorrelated inputs.</t>
        </is>
      </c>
    </row>
    <row r="43">
      <c r="A43" s="25" t="inlineStr">
        <is>
          <t>The sheet does the arithmetic. Choosing the contributors, distributions, sensitivity coefficients and degrees of freedom is your judgement.</t>
        </is>
      </c>
    </row>
    <row r="44">
      <c r="A44" s="8" t="inlineStr">
        <is>
          <t>Free template by Axiospec, calibration management software. axiospec.com/tools/uncertainty-budget-template</t>
        </is>
      </c>
    </row>
  </sheetData>
  <mergeCells count="17">
    <mergeCell ref="A4:B4"/>
    <mergeCell ref="C8:G8"/>
    <mergeCell ref="A38:F38"/>
    <mergeCell ref="C4:G4"/>
    <mergeCell ref="C7:G7"/>
    <mergeCell ref="A7:B7"/>
    <mergeCell ref="A36:F36"/>
    <mergeCell ref="C6:G6"/>
    <mergeCell ref="A37:F37"/>
    <mergeCell ref="A5:B5"/>
    <mergeCell ref="C5:G5"/>
    <mergeCell ref="A34:F34"/>
    <mergeCell ref="A35:F35"/>
    <mergeCell ref="A40:F40"/>
    <mergeCell ref="A8:B8"/>
    <mergeCell ref="A6:B6"/>
    <mergeCell ref="A39:F39"/>
  </mergeCells>
  <conditionalFormatting sqref="I11:I30 M11:M30">
    <cfRule type="expression" priority="1" dxfId="0">
      <formula>$M11&lt;&gt;""</formula>
    </cfRule>
  </conditionalFormatting>
  <conditionalFormatting sqref="G38:G40">
    <cfRule type="expression" priority="2" dxfId="0">
      <formula>G38="Fix the flagged degrees of freedom"</formula>
    </cfRule>
  </conditionalFormatting>
  <dataValidations count="3">
    <dataValidation sqref="C11:C30" showDropDown="0" showInputMessage="0" showErrorMessage="1" allowBlank="1" type="list">
      <formula1>"A,B"</formula1>
    </dataValidation>
    <dataValidation sqref="E11:E30" showDropDown="0" showInputMessage="0" showErrorMessage="1" allowBlank="1" type="list">
      <formula1>"Normal k=2,Normal k=1,Rectangular,Triangular,U-shaped,Standard"</formula1>
    </dataValidation>
    <dataValidation sqref="G36" showDropDown="0" showInputMessage="0" showErrorMessage="1" allowBlank="1" type="list">
      <formula1>"Fixed k,From effective degrees of freedom (95%)"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48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34" customWidth="1" min="2" max="2"/>
    <col width="8" customWidth="1" min="3" max="3"/>
    <col width="11" customWidth="1" min="4" max="4"/>
    <col width="16" customWidth="1" min="5" max="5"/>
    <col width="9.199999999999999" customWidth="1" min="6" max="6"/>
    <col width="13.6" customWidth="1" min="7" max="7"/>
    <col width="13.6" customWidth="1" min="8" max="8"/>
    <col width="13" customWidth="1" min="9" max="9"/>
    <col width="12" customWidth="1" min="10" max="10"/>
    <col width="14.7" customWidth="1" min="11" max="11"/>
    <col width="12" customWidth="1" min="12" max="12"/>
    <col width="24.6" customWidth="1" min="13" max="13"/>
  </cols>
  <sheetData>
    <row r="1">
      <c r="A1" s="3" t="inlineStr">
        <is>
          <t>Example budget: 0-25 mm outside micrometer</t>
        </is>
      </c>
    </row>
    <row r="2">
      <c r="A2" s="26" t="inlineStr">
        <is>
          <t>ILLUSTRATIVE ONLY. These figures show how the sheet works. They are not a budget for any real micrometer.</t>
        </is>
      </c>
    </row>
    <row r="4">
      <c r="A4" s="5" t="inlineStr">
        <is>
          <t>Instrument / measurement</t>
        </is>
      </c>
      <c r="C4" s="6" t="inlineStr">
        <is>
          <t>0-25 mm outside micrometer</t>
        </is>
      </c>
      <c r="D4" s="7" t="n"/>
      <c r="E4" s="7" t="n"/>
      <c r="F4" s="7" t="n"/>
      <c r="G4" s="7" t="n"/>
    </row>
    <row r="5">
      <c r="A5" s="5" t="inlineStr">
        <is>
          <t>Measurand</t>
        </is>
      </c>
      <c r="C5" s="6" t="inlineStr">
        <is>
          <t>Indication error at 25 mm, checked against a 25 mm gauge block</t>
        </is>
      </c>
      <c r="D5" s="7" t="n"/>
      <c r="E5" s="7" t="n"/>
      <c r="F5" s="7" t="n"/>
      <c r="G5" s="7" t="n"/>
    </row>
    <row r="6">
      <c r="A6" s="5" t="inlineStr">
        <is>
          <t>Units</t>
        </is>
      </c>
      <c r="C6" s="6" t="inlineStr">
        <is>
          <t>µm</t>
        </is>
      </c>
      <c r="D6" s="7" t="n"/>
      <c r="E6" s="7" t="n"/>
      <c r="F6" s="7" t="n"/>
      <c r="G6" s="7" t="n"/>
      <c r="H6" s="8" t="inlineStr">
        <is>
          <t>Units of the measurand. Each u_i is in these units once c is applied.</t>
        </is>
      </c>
    </row>
    <row r="7">
      <c r="A7" s="5" t="inlineStr">
        <is>
          <t>Prepared by</t>
        </is>
      </c>
      <c r="C7" s="6" t="n"/>
      <c r="D7" s="7" t="n"/>
      <c r="E7" s="7" t="n"/>
      <c r="F7" s="7" t="n"/>
      <c r="G7" s="7" t="n"/>
    </row>
    <row r="8">
      <c r="A8" s="5" t="inlineStr">
        <is>
          <t>Date</t>
        </is>
      </c>
      <c r="C8" s="6" t="n"/>
      <c r="D8" s="7" t="n"/>
      <c r="E8" s="7" t="n"/>
      <c r="F8" s="7" t="n"/>
      <c r="G8" s="7" t="n"/>
    </row>
    <row r="10" ht="66" customHeight="1">
      <c r="A10" s="9" t="inlineStr">
        <is>
          <t>#</t>
        </is>
      </c>
      <c r="B10" s="9" t="inlineStr">
        <is>
          <t>Contributor (source)</t>
        </is>
      </c>
      <c r="C10" s="9" t="inlineStr">
        <is>
          <t>Type (A/B)</t>
        </is>
      </c>
      <c r="D10" s="9" t="inlineStr">
        <is>
          <t>Quoted value</t>
        </is>
      </c>
      <c r="E10" s="9" t="inlineStr">
        <is>
          <t>Distribution</t>
        </is>
      </c>
      <c r="F10" s="9" t="inlineStr">
        <is>
          <t>Divisor</t>
        </is>
      </c>
      <c r="G10" s="9" t="inlineStr">
        <is>
          <t>Sensitivity coefficient c</t>
        </is>
      </c>
      <c r="H10" s="9" t="inlineStr">
        <is>
          <t>Standard uncertainty u_i</t>
        </is>
      </c>
      <c r="I10" s="9" t="inlineStr">
        <is>
          <t>Degrees of freedom v_i (blank = infinite)</t>
        </is>
      </c>
      <c r="J10" s="9" t="inlineStr">
        <is>
          <t>u_i²</t>
        </is>
      </c>
      <c r="K10" s="9" t="inlineStr">
        <is>
          <t>% contribution</t>
        </is>
      </c>
      <c r="L10" s="9" t="inlineStr">
        <is>
          <t>u_i⁴ / v_i</t>
        </is>
      </c>
      <c r="M10" s="9" t="inlineStr">
        <is>
          <t>Check</t>
        </is>
      </c>
    </row>
    <row r="11" ht="48" customHeight="1">
      <c r="A11" s="10" t="n">
        <v>1</v>
      </c>
      <c r="B11" s="11" t="inlineStr">
        <is>
          <t>Reference standard: 25 mm gauge block, certificate U = 0.10 µm at k=2</t>
        </is>
      </c>
      <c r="C11" s="12" t="inlineStr">
        <is>
          <t>B</t>
        </is>
      </c>
      <c r="D11" s="12" t="n">
        <v>0.1</v>
      </c>
      <c r="E11" s="12" t="inlineStr">
        <is>
          <t>Normal k=2</t>
        </is>
      </c>
      <c r="F11" s="13">
        <f>IF(E11="","",IF(E11="Normal k=2",2,IF(E11="Normal k=1",1,IF(E11="Rectangular",SQRT(3),IF(E11="Triangular",SQRT(6),IF(E11="U-shaped",SQRT(2),IF(E11="Standard",1,"")))))))</f>
        <v/>
      </c>
      <c r="G11" s="12" t="n">
        <v>1</v>
      </c>
      <c r="H11" s="14">
        <f>IF(AND((COUNT(D11)=1),(COUNT(F11)=1),OR(ISBLANK(G11),(COUNT(G11)=1))),IF(D11&gt;0,D11/F11*ABS(IF((COUNT(G11)=1),G11,1)),""),"")</f>
        <v/>
      </c>
      <c r="I11" s="12" t="n"/>
      <c r="J11" s="14">
        <f>IF((COUNT(H11)=1),H11^2,"")</f>
        <v/>
      </c>
      <c r="K11" s="15">
        <f>IF(AND((COUNT(J11)=1),SUM($J$11:$J$30)&gt;0),J11/SUM($J$11:$J$30),"")</f>
        <v/>
      </c>
      <c r="L11" s="14">
        <f>IF(AND((COUNT(H11)=1),(COUNT(I11)=1)),IF(I11&gt;=1,H11^4/I11,""),"")</f>
        <v/>
      </c>
      <c r="M11" s="14">
        <f>IF(ISBLANK(I11),"",IF((COUNT(I11)=1),IF(I11&gt;=1,"","dof must be 1 or more"),"dof must be 1 or more"))</f>
        <v/>
      </c>
    </row>
    <row r="12" ht="33" customHeight="1">
      <c r="A12" s="10" t="n">
        <v>2</v>
      </c>
      <c r="B12" s="11" t="inlineStr">
        <is>
          <t>Micrometer resolution 1 µm, entered as a 0.5 µm half-width</t>
        </is>
      </c>
      <c r="C12" s="12" t="inlineStr">
        <is>
          <t>B</t>
        </is>
      </c>
      <c r="D12" s="12" t="n">
        <v>0.5</v>
      </c>
      <c r="E12" s="12" t="inlineStr">
        <is>
          <t>Rectangular</t>
        </is>
      </c>
      <c r="F12" s="13">
        <f>IF(E12="","",IF(E12="Normal k=2",2,IF(E12="Normal k=1",1,IF(E12="Rectangular",SQRT(3),IF(E12="Triangular",SQRT(6),IF(E12="U-shaped",SQRT(2),IF(E12="Standard",1,"")))))))</f>
        <v/>
      </c>
      <c r="G12" s="12" t="n">
        <v>1</v>
      </c>
      <c r="H12" s="14">
        <f>IF(AND((COUNT(D12)=1),(COUNT(F12)=1),OR(ISBLANK(G12),(COUNT(G12)=1))),IF(D12&gt;0,D12/F12*ABS(IF((COUNT(G12)=1),G12,1)),""),"")</f>
        <v/>
      </c>
      <c r="I12" s="12" t="n"/>
      <c r="J12" s="14">
        <f>IF((COUNT(H12)=1),H12^2,"")</f>
        <v/>
      </c>
      <c r="K12" s="15">
        <f>IF(AND((COUNT(J12)=1),SUM($J$11:$J$30)&gt;0),J12/SUM($J$11:$J$30),"")</f>
        <v/>
      </c>
      <c r="L12" s="14">
        <f>IF(AND((COUNT(H12)=1),(COUNT(I12)=1)),IF(I12&gt;=1,H12^4/I12,""),"")</f>
        <v/>
      </c>
      <c r="M12" s="14">
        <f>IF(ISBLANK(I12),"",IF((COUNT(I12)=1),IF(I12&gt;=1,"","dof must be 1 or more"),"dof must be 1 or more"))</f>
        <v/>
      </c>
    </row>
    <row r="13" ht="33" customHeight="1">
      <c r="A13" s="10" t="n">
        <v>3</v>
      </c>
      <c r="B13" s="11" t="inlineStr">
        <is>
          <t>Repeatability: s = 0.8 µm from 10 readings</t>
        </is>
      </c>
      <c r="C13" s="12" t="inlineStr">
        <is>
          <t>A</t>
        </is>
      </c>
      <c r="D13" s="12" t="n">
        <v>0.8</v>
      </c>
      <c r="E13" s="12" t="inlineStr">
        <is>
          <t>Normal k=1</t>
        </is>
      </c>
      <c r="F13" s="13">
        <f>IF(E13="","",IF(E13="Normal k=2",2,IF(E13="Normal k=1",1,IF(E13="Rectangular",SQRT(3),IF(E13="Triangular",SQRT(6),IF(E13="U-shaped",SQRT(2),IF(E13="Standard",1,"")))))))</f>
        <v/>
      </c>
      <c r="G13" s="12" t="n">
        <v>1</v>
      </c>
      <c r="H13" s="14">
        <f>IF(AND((COUNT(D13)=1),(COUNT(F13)=1),OR(ISBLANK(G13),(COUNT(G13)=1))),IF(D13&gt;0,D13/F13*ABS(IF((COUNT(G13)=1),G13,1)),""),"")</f>
        <v/>
      </c>
      <c r="I13" s="12" t="n">
        <v>9</v>
      </c>
      <c r="J13" s="14">
        <f>IF((COUNT(H13)=1),H13^2,"")</f>
        <v/>
      </c>
      <c r="K13" s="15">
        <f>IF(AND((COUNT(J13)=1),SUM($J$11:$J$30)&gt;0),J13/SUM($J$11:$J$30),"")</f>
        <v/>
      </c>
      <c r="L13" s="14">
        <f>IF(AND((COUNT(H13)=1),(COUNT(I13)=1)),IF(I13&gt;=1,H13^4/I13,""),"")</f>
        <v/>
      </c>
      <c r="M13" s="14">
        <f>IF(ISBLANK(I13),"",IF((COUNT(I13)=1),IF(I13&gt;=1,"","dof must be 1 or more"),"dof must be 1 or more"))</f>
        <v/>
      </c>
    </row>
    <row r="14" ht="48" customHeight="1">
      <c r="A14" s="10" t="n">
        <v>4</v>
      </c>
      <c r="B14" s="11" t="inlineStr">
        <is>
          <t>Temperature difference ±1 °C between micrometer and gauge block</t>
        </is>
      </c>
      <c r="C14" s="12" t="inlineStr">
        <is>
          <t>B</t>
        </is>
      </c>
      <c r="D14" s="12" t="n">
        <v>1</v>
      </c>
      <c r="E14" s="12" t="inlineStr">
        <is>
          <t>Rectangular</t>
        </is>
      </c>
      <c r="F14" s="13">
        <f>IF(E14="","",IF(E14="Normal k=2",2,IF(E14="Normal k=1",1,IF(E14="Rectangular",SQRT(3),IF(E14="Triangular",SQRT(6),IF(E14="U-shaped",SQRT(2),IF(E14="Standard",1,"")))))))</f>
        <v/>
      </c>
      <c r="G14" s="12" t="n">
        <v>0.2875</v>
      </c>
      <c r="H14" s="14">
        <f>IF(AND((COUNT(D14)=1),(COUNT(F14)=1),OR(ISBLANK(G14),(COUNT(G14)=1))),IF(D14&gt;0,D14/F14*ABS(IF((COUNT(G14)=1),G14,1)),""),"")</f>
        <v/>
      </c>
      <c r="I14" s="12" t="n"/>
      <c r="J14" s="14">
        <f>IF((COUNT(H14)=1),H14^2,"")</f>
        <v/>
      </c>
      <c r="K14" s="15">
        <f>IF(AND((COUNT(J14)=1),SUM($J$11:$J$30)&gt;0),J14/SUM($J$11:$J$30),"")</f>
        <v/>
      </c>
      <c r="L14" s="14">
        <f>IF(AND((COUNT(H14)=1),(COUNT(I14)=1)),IF(I14&gt;=1,H14^4/I14,""),"")</f>
        <v/>
      </c>
      <c r="M14" s="14">
        <f>IF(ISBLANK(I14),"",IF((COUNT(I14)=1),IF(I14&gt;=1,"","dof must be 1 or more"),"dof must be 1 or more"))</f>
        <v/>
      </c>
    </row>
    <row r="15" ht="18" customHeight="1">
      <c r="A15" s="10" t="n">
        <v>5</v>
      </c>
      <c r="B15" s="11" t="inlineStr">
        <is>
          <t>Anvil parallelism 0.3 µm</t>
        </is>
      </c>
      <c r="C15" s="12" t="inlineStr">
        <is>
          <t>B</t>
        </is>
      </c>
      <c r="D15" s="12" t="n">
        <v>0.3</v>
      </c>
      <c r="E15" s="12" t="inlineStr">
        <is>
          <t>Rectangular</t>
        </is>
      </c>
      <c r="F15" s="13">
        <f>IF(E15="","",IF(E15="Normal k=2",2,IF(E15="Normal k=1",1,IF(E15="Rectangular",SQRT(3),IF(E15="Triangular",SQRT(6),IF(E15="U-shaped",SQRT(2),IF(E15="Standard",1,"")))))))</f>
        <v/>
      </c>
      <c r="G15" s="12" t="n">
        <v>1</v>
      </c>
      <c r="H15" s="14">
        <f>IF(AND((COUNT(D15)=1),(COUNT(F15)=1),OR(ISBLANK(G15),(COUNT(G15)=1))),IF(D15&gt;0,D15/F15*ABS(IF((COUNT(G15)=1),G15,1)),""),"")</f>
        <v/>
      </c>
      <c r="I15" s="12" t="n"/>
      <c r="J15" s="14">
        <f>IF((COUNT(H15)=1),H15^2,"")</f>
        <v/>
      </c>
      <c r="K15" s="15">
        <f>IF(AND((COUNT(J15)=1),SUM($J$11:$J$30)&gt;0),J15/SUM($J$11:$J$30),"")</f>
        <v/>
      </c>
      <c r="L15" s="14">
        <f>IF(AND((COUNT(H15)=1),(COUNT(I15)=1)),IF(I15&gt;=1,H15^4/I15,""),"")</f>
        <v/>
      </c>
      <c r="M15" s="14">
        <f>IF(ISBLANK(I15),"",IF((COUNT(I15)=1),IF(I15&gt;=1,"","dof must be 1 or more"),"dof must be 1 or more"))</f>
        <v/>
      </c>
    </row>
    <row r="16">
      <c r="A16" s="10" t="n">
        <v>6</v>
      </c>
      <c r="B16" s="11" t="n"/>
      <c r="C16" s="12" t="n"/>
      <c r="D16" s="12" t="n"/>
      <c r="E16" s="12" t="n"/>
      <c r="F16" s="13">
        <f>IF(E16="","",IF(E16="Normal k=2",2,IF(E16="Normal k=1",1,IF(E16="Rectangular",SQRT(3),IF(E16="Triangular",SQRT(6),IF(E16="U-shaped",SQRT(2),IF(E16="Standard",1,"")))))))</f>
        <v/>
      </c>
      <c r="G16" s="12" t="n">
        <v>1</v>
      </c>
      <c r="H16" s="14">
        <f>IF(AND((COUNT(D16)=1),(COUNT(F16)=1),OR(ISBLANK(G16),(COUNT(G16)=1))),IF(D16&gt;0,D16/F16*ABS(IF((COUNT(G16)=1),G16,1)),""),"")</f>
        <v/>
      </c>
      <c r="I16" s="12" t="n"/>
      <c r="J16" s="14">
        <f>IF((COUNT(H16)=1),H16^2,"")</f>
        <v/>
      </c>
      <c r="K16" s="15">
        <f>IF(AND((COUNT(J16)=1),SUM($J$11:$J$30)&gt;0),J16/SUM($J$11:$J$30),"")</f>
        <v/>
      </c>
      <c r="L16" s="14">
        <f>IF(AND((COUNT(H16)=1),(COUNT(I16)=1)),IF(I16&gt;=1,H16^4/I16,""),"")</f>
        <v/>
      </c>
      <c r="M16" s="14">
        <f>IF(ISBLANK(I16),"",IF((COUNT(I16)=1),IF(I16&gt;=1,"","dof must be 1 or more"),"dof must be 1 or more"))</f>
        <v/>
      </c>
    </row>
    <row r="17">
      <c r="A17" s="10" t="n">
        <v>7</v>
      </c>
      <c r="B17" s="11" t="n"/>
      <c r="C17" s="12" t="n"/>
      <c r="D17" s="12" t="n"/>
      <c r="E17" s="12" t="n"/>
      <c r="F17" s="13">
        <f>IF(E17="","",IF(E17="Normal k=2",2,IF(E17="Normal k=1",1,IF(E17="Rectangular",SQRT(3),IF(E17="Triangular",SQRT(6),IF(E17="U-shaped",SQRT(2),IF(E17="Standard",1,"")))))))</f>
        <v/>
      </c>
      <c r="G17" s="12" t="n">
        <v>1</v>
      </c>
      <c r="H17" s="14">
        <f>IF(AND((COUNT(D17)=1),(COUNT(F17)=1),OR(ISBLANK(G17),(COUNT(G17)=1))),IF(D17&gt;0,D17/F17*ABS(IF((COUNT(G17)=1),G17,1)),""),"")</f>
        <v/>
      </c>
      <c r="I17" s="12" t="n"/>
      <c r="J17" s="14">
        <f>IF((COUNT(H17)=1),H17^2,"")</f>
        <v/>
      </c>
      <c r="K17" s="15">
        <f>IF(AND((COUNT(J17)=1),SUM($J$11:$J$30)&gt;0),J17/SUM($J$11:$J$30),"")</f>
        <v/>
      </c>
      <c r="L17" s="14">
        <f>IF(AND((COUNT(H17)=1),(COUNT(I17)=1)),IF(I17&gt;=1,H17^4/I17,""),"")</f>
        <v/>
      </c>
      <c r="M17" s="14">
        <f>IF(ISBLANK(I17),"",IF((COUNT(I17)=1),IF(I17&gt;=1,"","dof must be 1 or more"),"dof must be 1 or more"))</f>
        <v/>
      </c>
    </row>
    <row r="18">
      <c r="A18" s="10" t="n">
        <v>8</v>
      </c>
      <c r="B18" s="11" t="n"/>
      <c r="C18" s="12" t="n"/>
      <c r="D18" s="12" t="n"/>
      <c r="E18" s="12" t="n"/>
      <c r="F18" s="13">
        <f>IF(E18="","",IF(E18="Normal k=2",2,IF(E18="Normal k=1",1,IF(E18="Rectangular",SQRT(3),IF(E18="Triangular",SQRT(6),IF(E18="U-shaped",SQRT(2),IF(E18="Standard",1,"")))))))</f>
        <v/>
      </c>
      <c r="G18" s="12" t="n">
        <v>1</v>
      </c>
      <c r="H18" s="14">
        <f>IF(AND((COUNT(D18)=1),(COUNT(F18)=1),OR(ISBLANK(G18),(COUNT(G18)=1))),IF(D18&gt;0,D18/F18*ABS(IF((COUNT(G18)=1),G18,1)),""),"")</f>
        <v/>
      </c>
      <c r="I18" s="12" t="n"/>
      <c r="J18" s="14">
        <f>IF((COUNT(H18)=1),H18^2,"")</f>
        <v/>
      </c>
      <c r="K18" s="15">
        <f>IF(AND((COUNT(J18)=1),SUM($J$11:$J$30)&gt;0),J18/SUM($J$11:$J$30),"")</f>
        <v/>
      </c>
      <c r="L18" s="14">
        <f>IF(AND((COUNT(H18)=1),(COUNT(I18)=1)),IF(I18&gt;=1,H18^4/I18,""),"")</f>
        <v/>
      </c>
      <c r="M18" s="14">
        <f>IF(ISBLANK(I18),"",IF((COUNT(I18)=1),IF(I18&gt;=1,"","dof must be 1 or more"),"dof must be 1 or more"))</f>
        <v/>
      </c>
    </row>
    <row r="19">
      <c r="A19" s="10" t="n">
        <v>9</v>
      </c>
      <c r="B19" s="11" t="n"/>
      <c r="C19" s="12" t="n"/>
      <c r="D19" s="12" t="n"/>
      <c r="E19" s="12" t="n"/>
      <c r="F19" s="13">
        <f>IF(E19="","",IF(E19="Normal k=2",2,IF(E19="Normal k=1",1,IF(E19="Rectangular",SQRT(3),IF(E19="Triangular",SQRT(6),IF(E19="U-shaped",SQRT(2),IF(E19="Standard",1,"")))))))</f>
        <v/>
      </c>
      <c r="G19" s="12" t="n">
        <v>1</v>
      </c>
      <c r="H19" s="14">
        <f>IF(AND((COUNT(D19)=1),(COUNT(F19)=1),OR(ISBLANK(G19),(COUNT(G19)=1))),IF(D19&gt;0,D19/F19*ABS(IF((COUNT(G19)=1),G19,1)),""),"")</f>
        <v/>
      </c>
      <c r="I19" s="12" t="n"/>
      <c r="J19" s="14">
        <f>IF((COUNT(H19)=1),H19^2,"")</f>
        <v/>
      </c>
      <c r="K19" s="15">
        <f>IF(AND((COUNT(J19)=1),SUM($J$11:$J$30)&gt;0),J19/SUM($J$11:$J$30),"")</f>
        <v/>
      </c>
      <c r="L19" s="14">
        <f>IF(AND((COUNT(H19)=1),(COUNT(I19)=1)),IF(I19&gt;=1,H19^4/I19,""),"")</f>
        <v/>
      </c>
      <c r="M19" s="14">
        <f>IF(ISBLANK(I19),"",IF((COUNT(I19)=1),IF(I19&gt;=1,"","dof must be 1 or more"),"dof must be 1 or more"))</f>
        <v/>
      </c>
    </row>
    <row r="20">
      <c r="A20" s="10" t="n">
        <v>10</v>
      </c>
      <c r="B20" s="11" t="n"/>
      <c r="C20" s="12" t="n"/>
      <c r="D20" s="12" t="n"/>
      <c r="E20" s="12" t="n"/>
      <c r="F20" s="13">
        <f>IF(E20="","",IF(E20="Normal k=2",2,IF(E20="Normal k=1",1,IF(E20="Rectangular",SQRT(3),IF(E20="Triangular",SQRT(6),IF(E20="U-shaped",SQRT(2),IF(E20="Standard",1,"")))))))</f>
        <v/>
      </c>
      <c r="G20" s="12" t="n">
        <v>1</v>
      </c>
      <c r="H20" s="14">
        <f>IF(AND((COUNT(D20)=1),(COUNT(F20)=1),OR(ISBLANK(G20),(COUNT(G20)=1))),IF(D20&gt;0,D20/F20*ABS(IF((COUNT(G20)=1),G20,1)),""),"")</f>
        <v/>
      </c>
      <c r="I20" s="12" t="n"/>
      <c r="J20" s="14">
        <f>IF((COUNT(H20)=1),H20^2,"")</f>
        <v/>
      </c>
      <c r="K20" s="15">
        <f>IF(AND((COUNT(J20)=1),SUM($J$11:$J$30)&gt;0),J20/SUM($J$11:$J$30),"")</f>
        <v/>
      </c>
      <c r="L20" s="14">
        <f>IF(AND((COUNT(H20)=1),(COUNT(I20)=1)),IF(I20&gt;=1,H20^4/I20,""),"")</f>
        <v/>
      </c>
      <c r="M20" s="14">
        <f>IF(ISBLANK(I20),"",IF((COUNT(I20)=1),IF(I20&gt;=1,"","dof must be 1 or more"),"dof must be 1 or more"))</f>
        <v/>
      </c>
    </row>
    <row r="21">
      <c r="A21" s="10" t="n">
        <v>11</v>
      </c>
      <c r="B21" s="11" t="n"/>
      <c r="C21" s="12" t="n"/>
      <c r="D21" s="12" t="n"/>
      <c r="E21" s="12" t="n"/>
      <c r="F21" s="13">
        <f>IF(E21="","",IF(E21="Normal k=2",2,IF(E21="Normal k=1",1,IF(E21="Rectangular",SQRT(3),IF(E21="Triangular",SQRT(6),IF(E21="U-shaped",SQRT(2),IF(E21="Standard",1,"")))))))</f>
        <v/>
      </c>
      <c r="G21" s="12" t="n">
        <v>1</v>
      </c>
      <c r="H21" s="14">
        <f>IF(AND((COUNT(D21)=1),(COUNT(F21)=1),OR(ISBLANK(G21),(COUNT(G21)=1))),IF(D21&gt;0,D21/F21*ABS(IF((COUNT(G21)=1),G21,1)),""),"")</f>
        <v/>
      </c>
      <c r="I21" s="12" t="n"/>
      <c r="J21" s="14">
        <f>IF((COUNT(H21)=1),H21^2,"")</f>
        <v/>
      </c>
      <c r="K21" s="15">
        <f>IF(AND((COUNT(J21)=1),SUM($J$11:$J$30)&gt;0),J21/SUM($J$11:$J$30),"")</f>
        <v/>
      </c>
      <c r="L21" s="14">
        <f>IF(AND((COUNT(H21)=1),(COUNT(I21)=1)),IF(I21&gt;=1,H21^4/I21,""),"")</f>
        <v/>
      </c>
      <c r="M21" s="14">
        <f>IF(ISBLANK(I21),"",IF((COUNT(I21)=1),IF(I21&gt;=1,"","dof must be 1 or more"),"dof must be 1 or more"))</f>
        <v/>
      </c>
    </row>
    <row r="22">
      <c r="A22" s="10" t="n">
        <v>12</v>
      </c>
      <c r="B22" s="11" t="n"/>
      <c r="C22" s="12" t="n"/>
      <c r="D22" s="12" t="n"/>
      <c r="E22" s="12" t="n"/>
      <c r="F22" s="13">
        <f>IF(E22="","",IF(E22="Normal k=2",2,IF(E22="Normal k=1",1,IF(E22="Rectangular",SQRT(3),IF(E22="Triangular",SQRT(6),IF(E22="U-shaped",SQRT(2),IF(E22="Standard",1,"")))))))</f>
        <v/>
      </c>
      <c r="G22" s="12" t="n">
        <v>1</v>
      </c>
      <c r="H22" s="14">
        <f>IF(AND((COUNT(D22)=1),(COUNT(F22)=1),OR(ISBLANK(G22),(COUNT(G22)=1))),IF(D22&gt;0,D22/F22*ABS(IF((COUNT(G22)=1),G22,1)),""),"")</f>
        <v/>
      </c>
      <c r="I22" s="12" t="n"/>
      <c r="J22" s="14">
        <f>IF((COUNT(H22)=1),H22^2,"")</f>
        <v/>
      </c>
      <c r="K22" s="15">
        <f>IF(AND((COUNT(J22)=1),SUM($J$11:$J$30)&gt;0),J22/SUM($J$11:$J$30),"")</f>
        <v/>
      </c>
      <c r="L22" s="14">
        <f>IF(AND((COUNT(H22)=1),(COUNT(I22)=1)),IF(I22&gt;=1,H22^4/I22,""),"")</f>
        <v/>
      </c>
      <c r="M22" s="14">
        <f>IF(ISBLANK(I22),"",IF((COUNT(I22)=1),IF(I22&gt;=1,"","dof must be 1 or more"),"dof must be 1 or more"))</f>
        <v/>
      </c>
    </row>
    <row r="23">
      <c r="A23" s="10" t="n">
        <v>13</v>
      </c>
      <c r="B23" s="11" t="n"/>
      <c r="C23" s="12" t="n"/>
      <c r="D23" s="12" t="n"/>
      <c r="E23" s="12" t="n"/>
      <c r="F23" s="13">
        <f>IF(E23="","",IF(E23="Normal k=2",2,IF(E23="Normal k=1",1,IF(E23="Rectangular",SQRT(3),IF(E23="Triangular",SQRT(6),IF(E23="U-shaped",SQRT(2),IF(E23="Standard",1,"")))))))</f>
        <v/>
      </c>
      <c r="G23" s="12" t="n">
        <v>1</v>
      </c>
      <c r="H23" s="14">
        <f>IF(AND((COUNT(D23)=1),(COUNT(F23)=1),OR(ISBLANK(G23),(COUNT(G23)=1))),IF(D23&gt;0,D23/F23*ABS(IF((COUNT(G23)=1),G23,1)),""),"")</f>
        <v/>
      </c>
      <c r="I23" s="12" t="n"/>
      <c r="J23" s="14">
        <f>IF((COUNT(H23)=1),H23^2,"")</f>
        <v/>
      </c>
      <c r="K23" s="15">
        <f>IF(AND((COUNT(J23)=1),SUM($J$11:$J$30)&gt;0),J23/SUM($J$11:$J$30),"")</f>
        <v/>
      </c>
      <c r="L23" s="14">
        <f>IF(AND((COUNT(H23)=1),(COUNT(I23)=1)),IF(I23&gt;=1,H23^4/I23,""),"")</f>
        <v/>
      </c>
      <c r="M23" s="14">
        <f>IF(ISBLANK(I23),"",IF((COUNT(I23)=1),IF(I23&gt;=1,"","dof must be 1 or more"),"dof must be 1 or more"))</f>
        <v/>
      </c>
    </row>
    <row r="24">
      <c r="A24" s="10" t="n">
        <v>14</v>
      </c>
      <c r="B24" s="11" t="n"/>
      <c r="C24" s="12" t="n"/>
      <c r="D24" s="12" t="n"/>
      <c r="E24" s="12" t="n"/>
      <c r="F24" s="13">
        <f>IF(E24="","",IF(E24="Normal k=2",2,IF(E24="Normal k=1",1,IF(E24="Rectangular",SQRT(3),IF(E24="Triangular",SQRT(6),IF(E24="U-shaped",SQRT(2),IF(E24="Standard",1,"")))))))</f>
        <v/>
      </c>
      <c r="G24" s="12" t="n">
        <v>1</v>
      </c>
      <c r="H24" s="14">
        <f>IF(AND((COUNT(D24)=1),(COUNT(F24)=1),OR(ISBLANK(G24),(COUNT(G24)=1))),IF(D24&gt;0,D24/F24*ABS(IF((COUNT(G24)=1),G24,1)),""),"")</f>
        <v/>
      </c>
      <c r="I24" s="12" t="n"/>
      <c r="J24" s="14">
        <f>IF((COUNT(H24)=1),H24^2,"")</f>
        <v/>
      </c>
      <c r="K24" s="15">
        <f>IF(AND((COUNT(J24)=1),SUM($J$11:$J$30)&gt;0),J24/SUM($J$11:$J$30),"")</f>
        <v/>
      </c>
      <c r="L24" s="14">
        <f>IF(AND((COUNT(H24)=1),(COUNT(I24)=1)),IF(I24&gt;=1,H24^4/I24,""),"")</f>
        <v/>
      </c>
      <c r="M24" s="14">
        <f>IF(ISBLANK(I24),"",IF((COUNT(I24)=1),IF(I24&gt;=1,"","dof must be 1 or more"),"dof must be 1 or more"))</f>
        <v/>
      </c>
    </row>
    <row r="25">
      <c r="A25" s="10" t="n">
        <v>15</v>
      </c>
      <c r="B25" s="11" t="n"/>
      <c r="C25" s="12" t="n"/>
      <c r="D25" s="12" t="n"/>
      <c r="E25" s="12" t="n"/>
      <c r="F25" s="13">
        <f>IF(E25="","",IF(E25="Normal k=2",2,IF(E25="Normal k=1",1,IF(E25="Rectangular",SQRT(3),IF(E25="Triangular",SQRT(6),IF(E25="U-shaped",SQRT(2),IF(E25="Standard",1,"")))))))</f>
        <v/>
      </c>
      <c r="G25" s="12" t="n">
        <v>1</v>
      </c>
      <c r="H25" s="14">
        <f>IF(AND((COUNT(D25)=1),(COUNT(F25)=1),OR(ISBLANK(G25),(COUNT(G25)=1))),IF(D25&gt;0,D25/F25*ABS(IF((COUNT(G25)=1),G25,1)),""),"")</f>
        <v/>
      </c>
      <c r="I25" s="12" t="n"/>
      <c r="J25" s="14">
        <f>IF((COUNT(H25)=1),H25^2,"")</f>
        <v/>
      </c>
      <c r="K25" s="15">
        <f>IF(AND((COUNT(J25)=1),SUM($J$11:$J$30)&gt;0),J25/SUM($J$11:$J$30),"")</f>
        <v/>
      </c>
      <c r="L25" s="14">
        <f>IF(AND((COUNT(H25)=1),(COUNT(I25)=1)),IF(I25&gt;=1,H25^4/I25,""),"")</f>
        <v/>
      </c>
      <c r="M25" s="14">
        <f>IF(ISBLANK(I25),"",IF((COUNT(I25)=1),IF(I25&gt;=1,"","dof must be 1 or more"),"dof must be 1 or more"))</f>
        <v/>
      </c>
    </row>
    <row r="26">
      <c r="A26" s="10" t="n">
        <v>16</v>
      </c>
      <c r="B26" s="11" t="n"/>
      <c r="C26" s="12" t="n"/>
      <c r="D26" s="12" t="n"/>
      <c r="E26" s="12" t="n"/>
      <c r="F26" s="13">
        <f>IF(E26="","",IF(E26="Normal k=2",2,IF(E26="Normal k=1",1,IF(E26="Rectangular",SQRT(3),IF(E26="Triangular",SQRT(6),IF(E26="U-shaped",SQRT(2),IF(E26="Standard",1,"")))))))</f>
        <v/>
      </c>
      <c r="G26" s="12" t="n">
        <v>1</v>
      </c>
      <c r="H26" s="14">
        <f>IF(AND((COUNT(D26)=1),(COUNT(F26)=1),OR(ISBLANK(G26),(COUNT(G26)=1))),IF(D26&gt;0,D26/F26*ABS(IF((COUNT(G26)=1),G26,1)),""),"")</f>
        <v/>
      </c>
      <c r="I26" s="12" t="n"/>
      <c r="J26" s="14">
        <f>IF((COUNT(H26)=1),H26^2,"")</f>
        <v/>
      </c>
      <c r="K26" s="15">
        <f>IF(AND((COUNT(J26)=1),SUM($J$11:$J$30)&gt;0),J26/SUM($J$11:$J$30),"")</f>
        <v/>
      </c>
      <c r="L26" s="14">
        <f>IF(AND((COUNT(H26)=1),(COUNT(I26)=1)),IF(I26&gt;=1,H26^4/I26,""),"")</f>
        <v/>
      </c>
      <c r="M26" s="14">
        <f>IF(ISBLANK(I26),"",IF((COUNT(I26)=1),IF(I26&gt;=1,"","dof must be 1 or more"),"dof must be 1 or more"))</f>
        <v/>
      </c>
    </row>
    <row r="27">
      <c r="A27" s="10" t="n">
        <v>17</v>
      </c>
      <c r="B27" s="11" t="n"/>
      <c r="C27" s="12" t="n"/>
      <c r="D27" s="12" t="n"/>
      <c r="E27" s="12" t="n"/>
      <c r="F27" s="13">
        <f>IF(E27="","",IF(E27="Normal k=2",2,IF(E27="Normal k=1",1,IF(E27="Rectangular",SQRT(3),IF(E27="Triangular",SQRT(6),IF(E27="U-shaped",SQRT(2),IF(E27="Standard",1,"")))))))</f>
        <v/>
      </c>
      <c r="G27" s="12" t="n">
        <v>1</v>
      </c>
      <c r="H27" s="14">
        <f>IF(AND((COUNT(D27)=1),(COUNT(F27)=1),OR(ISBLANK(G27),(COUNT(G27)=1))),IF(D27&gt;0,D27/F27*ABS(IF((COUNT(G27)=1),G27,1)),""),"")</f>
        <v/>
      </c>
      <c r="I27" s="12" t="n"/>
      <c r="J27" s="14">
        <f>IF((COUNT(H27)=1),H27^2,"")</f>
        <v/>
      </c>
      <c r="K27" s="15">
        <f>IF(AND((COUNT(J27)=1),SUM($J$11:$J$30)&gt;0),J27/SUM($J$11:$J$30),"")</f>
        <v/>
      </c>
      <c r="L27" s="14">
        <f>IF(AND((COUNT(H27)=1),(COUNT(I27)=1)),IF(I27&gt;=1,H27^4/I27,""),"")</f>
        <v/>
      </c>
      <c r="M27" s="14">
        <f>IF(ISBLANK(I27),"",IF((COUNT(I27)=1),IF(I27&gt;=1,"","dof must be 1 or more"),"dof must be 1 or more"))</f>
        <v/>
      </c>
    </row>
    <row r="28">
      <c r="A28" s="10" t="n">
        <v>18</v>
      </c>
      <c r="B28" s="11" t="n"/>
      <c r="C28" s="12" t="n"/>
      <c r="D28" s="12" t="n"/>
      <c r="E28" s="12" t="n"/>
      <c r="F28" s="13">
        <f>IF(E28="","",IF(E28="Normal k=2",2,IF(E28="Normal k=1",1,IF(E28="Rectangular",SQRT(3),IF(E28="Triangular",SQRT(6),IF(E28="U-shaped",SQRT(2),IF(E28="Standard",1,"")))))))</f>
        <v/>
      </c>
      <c r="G28" s="12" t="n">
        <v>1</v>
      </c>
      <c r="H28" s="14">
        <f>IF(AND((COUNT(D28)=1),(COUNT(F28)=1),OR(ISBLANK(G28),(COUNT(G28)=1))),IF(D28&gt;0,D28/F28*ABS(IF((COUNT(G28)=1),G28,1)),""),"")</f>
        <v/>
      </c>
      <c r="I28" s="12" t="n"/>
      <c r="J28" s="14">
        <f>IF((COUNT(H28)=1),H28^2,"")</f>
        <v/>
      </c>
      <c r="K28" s="15">
        <f>IF(AND((COUNT(J28)=1),SUM($J$11:$J$30)&gt;0),J28/SUM($J$11:$J$30),"")</f>
        <v/>
      </c>
      <c r="L28" s="14">
        <f>IF(AND((COUNT(H28)=1),(COUNT(I28)=1)),IF(I28&gt;=1,H28^4/I28,""),"")</f>
        <v/>
      </c>
      <c r="M28" s="14">
        <f>IF(ISBLANK(I28),"",IF((COUNT(I28)=1),IF(I28&gt;=1,"","dof must be 1 or more"),"dof must be 1 or more"))</f>
        <v/>
      </c>
    </row>
    <row r="29">
      <c r="A29" s="10" t="n">
        <v>19</v>
      </c>
      <c r="B29" s="11" t="n"/>
      <c r="C29" s="12" t="n"/>
      <c r="D29" s="12" t="n"/>
      <c r="E29" s="12" t="n"/>
      <c r="F29" s="13">
        <f>IF(E29="","",IF(E29="Normal k=2",2,IF(E29="Normal k=1",1,IF(E29="Rectangular",SQRT(3),IF(E29="Triangular",SQRT(6),IF(E29="U-shaped",SQRT(2),IF(E29="Standard",1,"")))))))</f>
        <v/>
      </c>
      <c r="G29" s="12" t="n">
        <v>1</v>
      </c>
      <c r="H29" s="14">
        <f>IF(AND((COUNT(D29)=1),(COUNT(F29)=1),OR(ISBLANK(G29),(COUNT(G29)=1))),IF(D29&gt;0,D29/F29*ABS(IF((COUNT(G29)=1),G29,1)),""),"")</f>
        <v/>
      </c>
      <c r="I29" s="12" t="n"/>
      <c r="J29" s="14">
        <f>IF((COUNT(H29)=1),H29^2,"")</f>
        <v/>
      </c>
      <c r="K29" s="15">
        <f>IF(AND((COUNT(J29)=1),SUM($J$11:$J$30)&gt;0),J29/SUM($J$11:$J$30),"")</f>
        <v/>
      </c>
      <c r="L29" s="14">
        <f>IF(AND((COUNT(H29)=1),(COUNT(I29)=1)),IF(I29&gt;=1,H29^4/I29,""),"")</f>
        <v/>
      </c>
      <c r="M29" s="14">
        <f>IF(ISBLANK(I29),"",IF((COUNT(I29)=1),IF(I29&gt;=1,"","dof must be 1 or more"),"dof must be 1 or more"))</f>
        <v/>
      </c>
    </row>
    <row r="30">
      <c r="A30" s="10" t="n">
        <v>20</v>
      </c>
      <c r="B30" s="11" t="n"/>
      <c r="C30" s="12" t="n"/>
      <c r="D30" s="12" t="n"/>
      <c r="E30" s="12" t="n"/>
      <c r="F30" s="13">
        <f>IF(E30="","",IF(E30="Normal k=2",2,IF(E30="Normal k=1",1,IF(E30="Rectangular",SQRT(3),IF(E30="Triangular",SQRT(6),IF(E30="U-shaped",SQRT(2),IF(E30="Standard",1,"")))))))</f>
        <v/>
      </c>
      <c r="G30" s="12" t="n">
        <v>1</v>
      </c>
      <c r="H30" s="14">
        <f>IF(AND((COUNT(D30)=1),(COUNT(F30)=1),OR(ISBLANK(G30),(COUNT(G30)=1))),IF(D30&gt;0,D30/F30*ABS(IF((COUNT(G30)=1),G30,1)),""),"")</f>
        <v/>
      </c>
      <c r="I30" s="12" t="n"/>
      <c r="J30" s="14">
        <f>IF((COUNT(H30)=1),H30^2,"")</f>
        <v/>
      </c>
      <c r="K30" s="15">
        <f>IF(AND((COUNT(J30)=1),SUM($J$11:$J$30)&gt;0),J30/SUM($J$11:$J$30),"")</f>
        <v/>
      </c>
      <c r="L30" s="14">
        <f>IF(AND((COUNT(H30)=1),(COUNT(I30)=1)),IF(I30&gt;=1,H30^4/I30,""),"")</f>
        <v/>
      </c>
      <c r="M30" s="14">
        <f>IF(ISBLANK(I30),"",IF((COUNT(I30)=1),IF(I30&gt;=1,"","dof must be 1 or more"),"dof must be 1 or more"))</f>
        <v/>
      </c>
    </row>
    <row r="31">
      <c r="B31" s="16" t="inlineStr">
        <is>
          <t>Sum</t>
        </is>
      </c>
      <c r="J31" s="17">
        <f>IF(COUNT(J11:J30)=0,"",SUM(J11:J30))</f>
        <v/>
      </c>
      <c r="L31" s="17">
        <f>IF(COUNT(L11:L30)=0,"",SUM(L11:L30))</f>
        <v/>
      </c>
    </row>
    <row r="33">
      <c r="A33" s="18" t="inlineStr">
        <is>
          <t>Results</t>
        </is>
      </c>
    </row>
    <row r="34">
      <c r="A34" s="19" t="inlineStr">
        <is>
          <t>Contributors used</t>
        </is>
      </c>
      <c r="G34" s="20">
        <f>COUNT(H11:H30)</f>
        <v/>
      </c>
    </row>
    <row r="35">
      <c r="A35" s="5">
        <f>"Combined standard uncertainty u_c = √(Σ u_i²)"&amp;IF(C6="",""," ("&amp;C6&amp;")")</f>
        <v/>
      </c>
      <c r="G35" s="21">
        <f>IF(COUNT(H11:H30)=0,"",SQRT(SUM(J11:J30)))</f>
        <v/>
      </c>
    </row>
    <row r="36">
      <c r="A36" s="19" t="inlineStr">
        <is>
          <t>Coverage mode (pick from the list)</t>
        </is>
      </c>
      <c r="G36" s="22" t="inlineStr">
        <is>
          <t>From effective degrees of freedom (95%)</t>
        </is>
      </c>
    </row>
    <row r="37">
      <c r="A37" s="19" t="inlineStr">
        <is>
          <t>Coverage factor k to use with Fixed k</t>
        </is>
      </c>
      <c r="G37" s="22" t="n">
        <v>2</v>
      </c>
    </row>
    <row r="38">
      <c r="A38" s="19" t="inlineStr">
        <is>
          <t>Effective degrees of freedom v_eff (Welch-Satterthwaite)</t>
        </is>
      </c>
      <c r="G38" s="23">
        <f>IF((COUNT(G35)=1),IF(COUNTIF(M11:M30,"dof must be 1 or more")&gt;0,"Fix the flagged degrees of freedom",IF(SUM(L11:L30)&gt;0,G35^4/SUM(L11:L30),"infinite")),"")</f>
        <v/>
      </c>
    </row>
    <row r="39">
      <c r="A39" s="19" t="inlineStr">
        <is>
          <t>Coverage factor k used</t>
        </is>
      </c>
      <c r="G39" s="24">
        <f>IF((COUNT(G35)=1),IF(G36="Fixed k",IF(AND((COUNT(G37)=1),G37&gt;0),G37,""),IF(G36="From effective degrees of freedom (95%)",IF((COUNT(G38)=1),_xlfn.T.INV.2T(0.05,INT(G38)),IF(G38="Fix the flagged degrees of freedom","Fix the flagged degrees of freedom",_xlfn.NORM.S.INV(0.975))),"")),"")</f>
        <v/>
      </c>
    </row>
    <row r="40">
      <c r="A40" s="5">
        <f>"Expanded uncertainty U = k × u_c"&amp;IF(C6="",""," ("&amp;C6&amp;")")</f>
        <v/>
      </c>
      <c r="G40" s="21">
        <f>IF((COUNT(G35)=1),IF((COUNT(G39)=1),G39*G35,IF(G39="Fix the flagged degrees of freedom","Fix the flagged degrees of freedom","")),"")</f>
        <v/>
      </c>
    </row>
    <row r="42">
      <c r="A42" s="25" t="inlineStr">
        <is>
          <t>Row 4: the quoted value is in °C. c = 25 mm × 11.5 × 10^-6 /°C = 0.2875 µm/°C converts it to µm.</t>
        </is>
      </c>
    </row>
    <row r="43">
      <c r="A43" s="25" t="inlineStr">
        <is>
          <t>Row 3 is Type A: s from 10 readings, so 9 degrees of freedom. The other rows are left blank, which counts as infinite.</t>
        </is>
      </c>
    </row>
    <row r="44">
      <c r="A44" s="25" t="inlineStr">
        <is>
          <t>The coverage mode is set to the effective degrees of freedom to show how k follows from v_eff. Switch it to Fixed k to use k = 2.</t>
        </is>
      </c>
    </row>
    <row r="46">
      <c r="A46" s="25" t="inlineStr">
        <is>
          <t>Method: GUM (JCGM 100:2008). u_i = quoted value / divisor × |c|. The contributors are combined by root-sum-square as uncorrelated inputs.</t>
        </is>
      </c>
    </row>
    <row r="47">
      <c r="A47" s="25" t="inlineStr">
        <is>
          <t>The sheet does the arithmetic. Choosing the contributors, distributions, sensitivity coefficients and degrees of freedom is your judgement.</t>
        </is>
      </c>
    </row>
    <row r="48">
      <c r="A48" s="8" t="inlineStr">
        <is>
          <t>Free template by Axiospec, calibration management software. axiospec.com/tools/uncertainty-budget-template</t>
        </is>
      </c>
    </row>
  </sheetData>
  <mergeCells count="17">
    <mergeCell ref="A4:B4"/>
    <mergeCell ref="C8:G8"/>
    <mergeCell ref="A38:F38"/>
    <mergeCell ref="C4:G4"/>
    <mergeCell ref="C7:G7"/>
    <mergeCell ref="A7:B7"/>
    <mergeCell ref="A36:F36"/>
    <mergeCell ref="C6:G6"/>
    <mergeCell ref="A37:F37"/>
    <mergeCell ref="A5:B5"/>
    <mergeCell ref="C5:G5"/>
    <mergeCell ref="A34:F34"/>
    <mergeCell ref="A35:F35"/>
    <mergeCell ref="A40:F40"/>
    <mergeCell ref="A8:B8"/>
    <mergeCell ref="A6:B6"/>
    <mergeCell ref="A39:F39"/>
  </mergeCells>
  <conditionalFormatting sqref="I11:I30 M11:M30">
    <cfRule type="expression" priority="1" dxfId="0">
      <formula>$M11&lt;&gt;""</formula>
    </cfRule>
  </conditionalFormatting>
  <conditionalFormatting sqref="G38:G40">
    <cfRule type="expression" priority="2" dxfId="0">
      <formula>G38="Fix the flagged degrees of freedom"</formula>
    </cfRule>
  </conditionalFormatting>
  <dataValidations count="3">
    <dataValidation sqref="C11:C30" showDropDown="0" showInputMessage="0" showErrorMessage="1" allowBlank="1" type="list">
      <formula1>"A,B"</formula1>
    </dataValidation>
    <dataValidation sqref="E11:E30" showDropDown="0" showInputMessage="0" showErrorMessage="1" allowBlank="1" type="list">
      <formula1>"Normal k=2,Normal k=1,Rectangular,Triangular,U-shaped,Standard"</formula1>
    </dataValidation>
    <dataValidation sqref="G36" showDropDown="0" showInputMessage="0" showErrorMessage="1" allowBlank="1" type="list">
      <formula1>"Fixed k,From effective degrees of freedom (95%)"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2026-09-26T23:56:41Z</dcterms:created>
  <dcterms:modified xsi:type="dcterms:W3CDTF">2026-09-26T23:56:41Z</dcterms:modified>
</cp:coreProperties>
</file>