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Estudo" sheetId="2" state="visible" r:id="rId2"/>
    <sheet name="Exemplo (preenchido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"/>
    <numFmt numFmtId="165" formatCode="0.00000"/>
    <numFmt numFmtId="166" formatCode="0.0"/>
    <numFmt numFmtId="167" formatCode="0.000"/>
  </numFmts>
  <fonts count="8">
    <font>
      <name val="Calibri"/>
      <family val="2"/>
      <color theme="1"/>
      <sz val="11"/>
      <scheme val="minor"/>
    </font>
    <font>
      <b val="1"/>
      <color rgb="000B2E4F"/>
      <sz val="12"/>
    </font>
    <font>
      <color rgb="000F766E"/>
      <u val="single"/>
    </font>
    <font>
      <b val="1"/>
      <color rgb="000F766E"/>
      <u val="single"/>
    </font>
    <font>
      <b val="1"/>
      <color rgb="000B2E4F"/>
      <sz val="14"/>
    </font>
    <font>
      <b val="1"/>
    </font>
    <font>
      <b val="1"/>
      <color rgb="000B2E4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1" applyAlignment="1" pivotButton="0" quotePrefix="0" xfId="0">
      <alignment horizontal="right"/>
    </xf>
    <xf numFmtId="165" fontId="0" fillId="3" borderId="1" applyAlignment="1" pivotButton="0" quotePrefix="0" xfId="0">
      <alignment horizontal="right"/>
    </xf>
    <xf numFmtId="164" fontId="0" fillId="2" borderId="1" pivotButton="0" quotePrefix="0" xfId="0"/>
    <xf numFmtId="164" fontId="0" fillId="3" borderId="1" applyAlignment="1" pivotButton="0" quotePrefix="0" xfId="0">
      <alignment horizontal="right"/>
    </xf>
    <xf numFmtId="2" fontId="0" fillId="3" borderId="1" applyAlignment="1" pivotButton="0" quotePrefix="0" xfId="0">
      <alignment horizontal="right"/>
    </xf>
    <xf numFmtId="166" fontId="0" fillId="3" borderId="1" applyAlignment="1" pivotButton="0" quotePrefix="0" xfId="0">
      <alignment horizontal="right"/>
    </xf>
    <xf numFmtId="167" fontId="0" fillId="3" borderId="1" applyAlignment="1" pivotButton="0" quotePrefix="0" xfId="0">
      <alignment horizontal="right"/>
    </xf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4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Leituras em relação ao valor de referência</a:t>
            </a:r>
          </a:p>
        </rich>
      </tx>
    </title>
    <plotArea>
      <lineChart>
        <grouping val="standard"/>
        <ser>
          <idx val="0"/>
          <order val="0"/>
          <tx>
            <strRef>
              <f>'Estudo'!B23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'Estudo'!$A$24:$A$73</f>
            </numRef>
          </cat>
          <val>
            <numRef>
              <f>'Estudo'!$B$24:$B$73</f>
            </numRef>
          </val>
        </ser>
        <ser>
          <idx val="1"/>
          <order val="1"/>
          <tx>
            <strRef>
              <f>'Estudo'!C23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'Estudo'!$A$24:$A$73</f>
            </numRef>
          </cat>
          <val>
            <numRef>
              <f>'Estudo'!$C$24:$C$73</f>
            </numRef>
          </val>
        </ser>
        <ser>
          <idx val="2"/>
          <order val="2"/>
          <tx>
            <strRef>
              <f>'Estudo'!D23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'Estudo'!$A$24:$A$73</f>
            </numRef>
          </cat>
          <val>
            <numRef>
              <f>'Estudo'!$D$24:$D$73</f>
            </numRef>
          </val>
        </ser>
        <ser>
          <idx val="3"/>
          <order val="3"/>
          <tx>
            <strRef>
              <f>'Estudo'!E23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'Estudo'!$A$24:$A$73</f>
            </numRef>
          </cat>
          <val>
            <numRef>
              <f>'Estudo'!$E$24:$E$73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Leitura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Leituras em relação ao valor de referência</a:t>
            </a:r>
          </a:p>
        </rich>
      </tx>
    </title>
    <plotArea>
      <lineChart>
        <grouping val="standard"/>
        <ser>
          <idx val="0"/>
          <order val="0"/>
          <tx>
            <strRef>
              <f>'Exemplo (preenchido)'!B23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'Exemplo (preenchido)'!$A$24:$A$73</f>
            </numRef>
          </cat>
          <val>
            <numRef>
              <f>'Exemplo (preenchido)'!$B$24:$B$73</f>
            </numRef>
          </val>
        </ser>
        <ser>
          <idx val="1"/>
          <order val="1"/>
          <tx>
            <strRef>
              <f>'Exemplo (preenchido)'!C23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'Exemplo (preenchido)'!$A$24:$A$73</f>
            </numRef>
          </cat>
          <val>
            <numRef>
              <f>'Exemplo (preenchido)'!$C$24:$C$73</f>
            </numRef>
          </val>
        </ser>
        <ser>
          <idx val="2"/>
          <order val="2"/>
          <tx>
            <strRef>
              <f>'Exemplo (preenchido)'!D23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'Exemplo (preenchido)'!$A$24:$A$73</f>
            </numRef>
          </cat>
          <val>
            <numRef>
              <f>'Exemplo (preenchido)'!$D$24:$D$73</f>
            </numRef>
          </val>
        </ser>
        <ser>
          <idx val="3"/>
          <order val="3"/>
          <tx>
            <strRef>
              <f>'Exemplo (preenchido)'!E23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'Exemplo (preenchido)'!$A$24:$A$73</f>
            </numRef>
          </cat>
          <val>
            <numRef>
              <f>'Exemplo (preenchido)'!$E$24:$E$73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Leitura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pt-BR/tools/gage-rr-template" TargetMode="External" Id="rId1" /><Relationship Type="http://schemas.openxmlformats.org/officeDocument/2006/relationships/hyperlink" Target="https://axiospec.com/signup?utm_source=workbook&amp;utm_medium=xlsx&amp;utm_campaign=type-1-gage-study-template&amp;lang=pt-BR" TargetMode="External" Id="rId2" /><Relationship Type="http://schemas.openxmlformats.org/officeDocument/2006/relationships/hyperlink" Target="https://axiospec.com/pt-BR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axiospec.com/pt-BR/tools/type-1-gage-study-template" TargetMode="External" Id="rId1" /><Relationship Type="http://schemas.openxmlformats.org/officeDocument/2006/relationships/drawing" Target="/xl/drawings/drawing1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axiospec.com/pt-BR/tools/type-1-gage-study-template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Como fazer um estudo tipo 1</t>
        </is>
      </c>
    </row>
    <row r="2">
      <c r="A2" s="2" t="inlineStr"/>
    </row>
    <row r="3">
      <c r="A3" s="2" t="inlineStr">
        <is>
          <t>Um estudo tipo 1 avalia o instrumento sozinho: um operador, uma peça de referência e muitas leituras repetidas. Ele mostra quanto o instrumento dispersa (repetibilidade) e quanto a média se afasta do valor verdadeiro (tendência), em relação à tolerância.</t>
        </is>
      </c>
    </row>
    <row r="4">
      <c r="A4" s="2" t="inlineStr"/>
    </row>
    <row r="5">
      <c r="A5" s="2" t="inlineStr">
        <is>
          <t>1. Escolha uma peça de referência de valor conhecido, como um anel de ajuste ou uma peça padrão calibrada, de preferência perto do centro da tolerância.</t>
        </is>
      </c>
    </row>
    <row r="6">
      <c r="A6" s="2" t="inlineStr">
        <is>
          <t>2. Na planilha Estudo, informe o valor de referência (Xm), os dois limites de especificação e a resolução do instrumento.</t>
        </is>
      </c>
    </row>
    <row r="7">
      <c r="A7" s="2" t="inlineStr">
        <is>
          <t>3. Meça a peça de referência 50 vezes (pelo menos 25), retirando e reposicionando a peça ou o instrumento entre as leituras, e informe cada leitura.</t>
        </is>
      </c>
    </row>
    <row r="8">
      <c r="A8" s="2" t="inlineStr">
        <is>
          <t>4. Leia Cg e Cgk. O critério usual é que ambos cheguem a 1,33 ou mais, o que equivale a um %Var de 15% ou menos.</t>
        </is>
      </c>
    </row>
    <row r="9">
      <c r="A9" s="2" t="inlineStr">
        <is>
          <t>5. Se Cg passa e Cgk não, o instrumento é preciso, mas tem tendência: confira o ajuste ou o zero. Se Cg não passa, o instrumento dispersa demais para esta tolerância.</t>
        </is>
      </c>
    </row>
    <row r="10">
      <c r="A10" s="2" t="inlineStr"/>
    </row>
    <row r="11">
      <c r="A11" s="1" t="inlineStr">
        <is>
          <t>K e L</t>
        </is>
      </c>
    </row>
    <row r="12">
      <c r="A12" s="2" t="inlineStr"/>
    </row>
    <row r="13">
      <c r="A13" s="2" t="inlineStr">
        <is>
          <t>K é a parte da tolerância que o instrumento pode usar (20% por padrão) e L o multiplicador de dispersão (6 por padrão). Mude esses valores só se o seu cliente ou o seu procedimento pedir.</t>
        </is>
      </c>
    </row>
    <row r="14">
      <c r="A14" s="2" t="inlineStr"/>
    </row>
    <row r="15">
      <c r="A15" s="2" t="inlineStr">
        <is>
          <t>O estudo tipo 1 vem antes de um Gage R&amp;R. Se o instrumento reprovar aqui, corrija a causa antes de fazer um estudo com vários operadores.</t>
        </is>
      </c>
    </row>
    <row r="16">
      <c r="A16" s="3" t="inlineStr">
        <is>
          <t>Modelo gratuito de Gage R&amp;R: axiospec.com/tools/gage-rr-template</t>
        </is>
      </c>
    </row>
    <row r="17">
      <c r="A17" s="2" t="inlineStr"/>
    </row>
    <row r="18">
      <c r="A18" s="2" t="inlineStr">
        <is>
          <t>A planilha Exemplo mostra um estudo preenchido de um medidor digital de diâmetro interno em um anel de ajuste de 25 mm.</t>
        </is>
      </c>
    </row>
    <row r="19">
      <c r="A19" s="2" t="inlineStr"/>
    </row>
    <row r="20">
      <c r="A20" s="4" t="inlineStr">
        <is>
          <t>Anexe esta planilha ao registro do instrumento no Axiospec, ao lado do histórico de calibrações. Grátis para até 50 instrumentos: axiospec.com/signup</t>
        </is>
      </c>
    </row>
    <row r="21">
      <c r="A21" s="3" t="inlineStr">
        <is>
          <t>Modelo gratuito da Axiospec, software de gestão de calibração: axiospec.com</t>
        </is>
      </c>
    </row>
  </sheetData>
  <hyperlinks>
    <hyperlink xmlns:r="http://schemas.openxmlformats.org/officeDocument/2006/relationships" ref="A16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Estudo tipo 1 do instrumento (Cg e Cgk)</t>
        </is>
      </c>
    </row>
    <row r="2">
      <c r="A2" t="inlineStr">
        <is>
          <t>Um operador mede uma peça de referência 50 vezes. Preencha as células amarelas.</t>
        </is>
      </c>
    </row>
    <row r="3">
      <c r="D3" s="6" t="inlineStr">
        <is>
          <t>Resultados</t>
        </is>
      </c>
    </row>
    <row r="4">
      <c r="A4" s="7" t="inlineStr">
        <is>
          <t>Característica</t>
        </is>
      </c>
      <c r="B4" s="8" t="n"/>
      <c r="D4" s="7" t="inlineStr">
        <is>
          <t>Leituras inseridas (n)</t>
        </is>
      </c>
      <c r="E4" s="9">
        <f>COUNT($B$24:$B$73)</f>
        <v/>
      </c>
    </row>
    <row r="5">
      <c r="A5" s="7" t="inlineStr">
        <is>
          <t>ID do instrumento</t>
        </is>
      </c>
      <c r="B5" s="8" t="n"/>
      <c r="D5" s="7" t="inlineStr">
        <is>
          <t>Média</t>
        </is>
      </c>
      <c r="E5" s="10">
        <f>IF($E$4&gt;=2,AVERAGE($B$24:$B$73),"")</f>
        <v/>
      </c>
    </row>
    <row r="6">
      <c r="A6" s="7" t="inlineStr">
        <is>
          <t>Peça de referência</t>
        </is>
      </c>
      <c r="B6" s="8" t="n"/>
      <c r="D6" s="7" t="inlineStr">
        <is>
          <t>Desvio padrão (s)</t>
        </is>
      </c>
      <c r="E6" s="10">
        <f>IF($E$4&gt;=2,STDEV($B$24:$B$73),"")</f>
        <v/>
      </c>
    </row>
    <row r="7">
      <c r="A7" s="7" t="inlineStr">
        <is>
          <t>Valor de referência (Xm)</t>
        </is>
      </c>
      <c r="B7" s="11" t="n"/>
      <c r="D7" s="7" t="inlineStr">
        <is>
          <t>Tolerância (LSE - LIE)</t>
        </is>
      </c>
      <c r="E7" s="12">
        <f>IF(AND((COUNT($B$8)=1),(COUNT($B$9)=1)),$B$9-$B$8,"")</f>
        <v/>
      </c>
    </row>
    <row r="8">
      <c r="A8" s="7" t="inlineStr">
        <is>
          <t>Limite inferior de especificação (LIE)</t>
        </is>
      </c>
      <c r="B8" s="11" t="n"/>
      <c r="D8" s="7" t="inlineStr">
        <is>
          <t>Tendência (média - Xm)</t>
        </is>
      </c>
      <c r="E8" s="10">
        <f>IF(AND($E$4&gt;=2,(COUNT($B$7)=1)),$E$5-$B$7,"")</f>
        <v/>
      </c>
    </row>
    <row r="9">
      <c r="A9" s="7" t="inlineStr">
        <is>
          <t>Limite superior de especificação (LSE)</t>
        </is>
      </c>
      <c r="B9" s="11" t="n"/>
      <c r="D9" s="7" t="inlineStr">
        <is>
          <t>Variação do estudo (L x s)</t>
        </is>
      </c>
      <c r="E9" s="10">
        <f>IF(AND((COUNT($E$6)=1),(COUNT($B$12)=1)),$B$12*$E$6,"")</f>
        <v/>
      </c>
    </row>
    <row r="10">
      <c r="A10" s="7" t="inlineStr">
        <is>
          <t>Resolução do instrumento</t>
        </is>
      </c>
      <c r="B10" s="11" t="n"/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da tolerância (normalmente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multiplicador de dispersão (normalmente 6)</t>
        </is>
      </c>
      <c r="B12" s="8" t="n">
        <v>6</v>
      </c>
      <c r="D12" s="7" t="inlineStr">
        <is>
          <t>%Var, repetibilidade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Operador</t>
        </is>
      </c>
      <c r="B13" s="8" t="n"/>
      <c r="D13" s="7" t="inlineStr">
        <is>
          <t>%Var, repetibilidade e tendência</t>
        </is>
      </c>
      <c r="E13" s="14">
        <f>IF((COUNT($E$11)=1),IF($E$11&gt;0,$B$11/$E$11,""),"")</f>
        <v/>
      </c>
    </row>
    <row r="14">
      <c r="A14" s="7" t="inlineStr">
        <is>
          <t>Data</t>
        </is>
      </c>
      <c r="B14" s="8" t="n"/>
      <c r="D14" s="7" t="inlineStr">
        <is>
          <t>Estatística t da tendência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Valor p da tendência</t>
        </is>
      </c>
      <c r="E15" s="12">
        <f>IF((COUNT($E$14)=1),TDIST(ABS($E$14),$E$4-1,2),"")</f>
        <v/>
      </c>
    </row>
    <row r="16">
      <c r="D16" s="7" t="inlineStr">
        <is>
          <t>Resolução, % da tolerância</t>
        </is>
      </c>
      <c r="E16" s="14">
        <f>IF(AND((COUNT($B$10)=1),(COUNT($E$7)=1)),IF($E$7&gt;0,100*$B$10/$E$7,""),"")</f>
        <v/>
      </c>
    </row>
    <row r="17">
      <c r="D17" s="7" t="inlineStr">
        <is>
          <t>Resultado</t>
        </is>
      </c>
      <c r="E17" s="16">
        <f>IF(AND((COUNT($E$10)=1),(COUNT($E$11)=1)),IF(AND($E$10&gt;=1.33,$E$11&gt;=1.33),"Capaz: Cg e Cgk são ambos 1,33 ou mais","Não capaz: Cg ou Cgk está abaixo de 1,33"),"Informe Xm, os dois limites e pelo menos 25 leituras")</f>
        <v/>
      </c>
    </row>
    <row r="18">
      <c r="D18" s="7" t="inlineStr">
        <is>
          <t>Teste da tendência</t>
        </is>
      </c>
      <c r="E18" s="17">
        <f>IF((COUNT($E$15)=1),IF($E$15&lt;0.05,"A tendência é significativa (p menor que 0,05)","A tendência não é significativa (p de 0,05 ou mais)"),"")</f>
        <v/>
      </c>
    </row>
    <row r="19">
      <c r="D19" s="7" t="inlineStr">
        <is>
          <t>Verificação da resolução</t>
        </is>
      </c>
      <c r="E19" s="17">
        <f>IF((COUNT($E$16)=1),IF($E$16&lt;=5,"A resolução está dentro de 5% da tolerância","A resolução passa de 5% da tolerância. Use um instrumento mais fino."),"")</f>
        <v/>
      </c>
    </row>
    <row r="20" ht="60" customHeight="1">
      <c r="D20" s="2" t="inlineStr">
        <is>
          <t>Cg = (K/100 x T) / (L x s). Cgk = ((K/200) x T - |tendência|) / (L x s / 2). %Var = 100 x L x s / T, e K / Cgk com a tendência. Com K = 20 e L = 6 ficam as fórmulas usuais Cg = 0,2T / 6s e Cgk = (0,1T - |tendência|) / 3s. O teste t da tendência tem n - 1 graus de liberdade.</t>
        </is>
      </c>
    </row>
    <row r="21"/>
    <row r="23">
      <c r="A23" s="18" t="inlineStr">
        <is>
          <t>#</t>
        </is>
      </c>
      <c r="B23" s="18" t="inlineStr">
        <is>
          <t>Leitura</t>
        </is>
      </c>
      <c r="C23" s="18" t="inlineStr">
        <is>
          <t>Xm</t>
        </is>
      </c>
      <c r="D23" s="18" t="inlineStr">
        <is>
          <t>Xm + K/2 % da tolerância</t>
        </is>
      </c>
      <c r="E23" s="18" t="inlineStr">
        <is>
          <t>Xm - K/2 % da tolerância</t>
        </is>
      </c>
    </row>
    <row r="24">
      <c r="A24" s="19" t="n">
        <v>1</v>
      </c>
      <c r="B24" s="11" t="n"/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/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/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/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/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/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/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/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/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/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/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/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/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/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/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/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/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/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/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/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/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/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/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/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/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/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/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/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/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/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/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/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/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/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/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/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/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/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/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/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/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/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/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/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/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/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/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/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/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/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Modelo gratuito da Axiospec, software de gestão de calibração.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Estudo tipo 1 do instrumento (Cg e Cgk)</t>
        </is>
      </c>
    </row>
    <row r="2">
      <c r="A2" t="inlineStr">
        <is>
          <t>Um operador mede uma peça de referência 50 vezes. Preencha as células amarelas.</t>
        </is>
      </c>
    </row>
    <row r="3">
      <c r="D3" s="6" t="inlineStr">
        <is>
          <t>Resultados</t>
        </is>
      </c>
    </row>
    <row r="4">
      <c r="A4" s="7" t="inlineStr">
        <is>
          <t>Característica</t>
        </is>
      </c>
      <c r="B4" s="8" t="inlineStr">
        <is>
          <t>Diâmetro interno, mm</t>
        </is>
      </c>
      <c r="D4" s="7" t="inlineStr">
        <is>
          <t>Leituras inseridas (n)</t>
        </is>
      </c>
      <c r="E4" s="9">
        <f>COUNT($B$24:$B$73)</f>
        <v/>
      </c>
    </row>
    <row r="5">
      <c r="A5" s="7" t="inlineStr">
        <is>
          <t>ID do instrumento</t>
        </is>
      </c>
      <c r="B5" s="8" t="inlineStr">
        <is>
          <t>BG-0142 medidor digital de diâmetro interno</t>
        </is>
      </c>
      <c r="D5" s="7" t="inlineStr">
        <is>
          <t>Média</t>
        </is>
      </c>
      <c r="E5" s="10">
        <f>IF($E$4&gt;=2,AVERAGE($B$24:$B$73),"")</f>
        <v/>
      </c>
    </row>
    <row r="6">
      <c r="A6" s="7" t="inlineStr">
        <is>
          <t>Peça de referência</t>
        </is>
      </c>
      <c r="B6" s="8" t="inlineStr">
        <is>
          <t>Anel de ajuste, 25,000 mm</t>
        </is>
      </c>
      <c r="D6" s="7" t="inlineStr">
        <is>
          <t>Desvio padrão (s)</t>
        </is>
      </c>
      <c r="E6" s="10">
        <f>IF($E$4&gt;=2,STDEV($B$24:$B$73),"")</f>
        <v/>
      </c>
    </row>
    <row r="7">
      <c r="A7" s="7" t="inlineStr">
        <is>
          <t>Valor de referência (Xm)</t>
        </is>
      </c>
      <c r="B7" s="11" t="n">
        <v>25</v>
      </c>
      <c r="D7" s="7" t="inlineStr">
        <is>
          <t>Tolerância (LSE - LIE)</t>
        </is>
      </c>
      <c r="E7" s="12">
        <f>IF(AND((COUNT($B$8)=1),(COUNT($B$9)=1)),$B$9-$B$8,"")</f>
        <v/>
      </c>
    </row>
    <row r="8">
      <c r="A8" s="7" t="inlineStr">
        <is>
          <t>Limite inferior de especificação (LIE)</t>
        </is>
      </c>
      <c r="B8" s="11" t="n">
        <v>24.98</v>
      </c>
      <c r="D8" s="7" t="inlineStr">
        <is>
          <t>Tendência (média - Xm)</t>
        </is>
      </c>
      <c r="E8" s="10">
        <f>IF(AND($E$4&gt;=2,(COUNT($B$7)=1)),$E$5-$B$7,"")</f>
        <v/>
      </c>
    </row>
    <row r="9">
      <c r="A9" s="7" t="inlineStr">
        <is>
          <t>Limite superior de especificação (LSE)</t>
        </is>
      </c>
      <c r="B9" s="11" t="n">
        <v>25.02</v>
      </c>
      <c r="D9" s="7" t="inlineStr">
        <is>
          <t>Variação do estudo (L x s)</t>
        </is>
      </c>
      <c r="E9" s="10">
        <f>IF(AND((COUNT($E$6)=1),(COUNT($B$12)=1)),$B$12*$E$6,"")</f>
        <v/>
      </c>
    </row>
    <row r="10">
      <c r="A10" s="7" t="inlineStr">
        <is>
          <t>Resolução do instrumento</t>
        </is>
      </c>
      <c r="B10" s="11" t="n">
        <v>0.0005</v>
      </c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da tolerância (normalmente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multiplicador de dispersão (normalmente 6)</t>
        </is>
      </c>
      <c r="B12" s="8" t="n">
        <v>6</v>
      </c>
      <c r="D12" s="7" t="inlineStr">
        <is>
          <t>%Var, repetibilidade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Operador</t>
        </is>
      </c>
      <c r="B13" s="8" t="inlineStr">
        <is>
          <t>Operador 1</t>
        </is>
      </c>
      <c r="D13" s="7" t="inlineStr">
        <is>
          <t>%Var, repetibilidade e tendência</t>
        </is>
      </c>
      <c r="E13" s="14">
        <f>IF((COUNT($E$11)=1),IF($E$11&gt;0,$B$11/$E$11,""),"")</f>
        <v/>
      </c>
    </row>
    <row r="14">
      <c r="A14" s="7" t="inlineStr">
        <is>
          <t>Data</t>
        </is>
      </c>
      <c r="B14" s="8" t="inlineStr">
        <is>
          <t>2026-10-18</t>
        </is>
      </c>
      <c r="D14" s="7" t="inlineStr">
        <is>
          <t>Estatística t da tendência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Valor p da tendência</t>
        </is>
      </c>
      <c r="E15" s="12">
        <f>IF((COUNT($E$14)=1),TDIST(ABS($E$14),$E$4-1,2),"")</f>
        <v/>
      </c>
    </row>
    <row r="16">
      <c r="D16" s="7" t="inlineStr">
        <is>
          <t>Resolução, % da tolerância</t>
        </is>
      </c>
      <c r="E16" s="14">
        <f>IF(AND((COUNT($B$10)=1),(COUNT($E$7)=1)),IF($E$7&gt;0,100*$B$10/$E$7,""),"")</f>
        <v/>
      </c>
    </row>
    <row r="17">
      <c r="D17" s="7" t="inlineStr">
        <is>
          <t>Resultado</t>
        </is>
      </c>
      <c r="E17" s="16">
        <f>IF(AND((COUNT($E$10)=1),(COUNT($E$11)=1)),IF(AND($E$10&gt;=1.33,$E$11&gt;=1.33),"Capaz: Cg e Cgk são ambos 1,33 ou mais","Não capaz: Cg ou Cgk está abaixo de 1,33"),"Informe Xm, os dois limites e pelo menos 25 leituras")</f>
        <v/>
      </c>
    </row>
    <row r="18">
      <c r="D18" s="7" t="inlineStr">
        <is>
          <t>Teste da tendência</t>
        </is>
      </c>
      <c r="E18" s="17">
        <f>IF((COUNT($E$15)=1),IF($E$15&lt;0.05,"A tendência é significativa (p menor que 0,05)","A tendência não é significativa (p de 0,05 ou mais)"),"")</f>
        <v/>
      </c>
    </row>
    <row r="19">
      <c r="D19" s="7" t="inlineStr">
        <is>
          <t>Verificação da resolução</t>
        </is>
      </c>
      <c r="E19" s="17">
        <f>IF((COUNT($E$16)=1),IF($E$16&lt;=5,"A resolução está dentro de 5% da tolerância","A resolução passa de 5% da tolerância. Use um instrumento mais fino."),"")</f>
        <v/>
      </c>
    </row>
    <row r="20" ht="60" customHeight="1">
      <c r="D20" s="2" t="inlineStr">
        <is>
          <t>Cg = (K/100 x T) / (L x s). Cgk = ((K/200) x T - |tendência|) / (L x s / 2). %Var = 100 x L x s / T, e K / Cgk com a tendência. Com K = 20 e L = 6 ficam as fórmulas usuais Cg = 0,2T / 6s e Cgk = (0,1T - |tendência|) / 3s. O teste t da tendência tem n - 1 graus de liberdade.</t>
        </is>
      </c>
    </row>
    <row r="21"/>
    <row r="23">
      <c r="A23" s="18" t="inlineStr">
        <is>
          <t>#</t>
        </is>
      </c>
      <c r="B23" s="18" t="inlineStr">
        <is>
          <t>Leitura</t>
        </is>
      </c>
      <c r="C23" s="18" t="inlineStr">
        <is>
          <t>Xm</t>
        </is>
      </c>
      <c r="D23" s="18" t="inlineStr">
        <is>
          <t>Xm + K/2 % da tolerância</t>
        </is>
      </c>
      <c r="E23" s="18" t="inlineStr">
        <is>
          <t>Xm - K/2 % da tolerância</t>
        </is>
      </c>
    </row>
    <row r="24">
      <c r="A24" s="19" t="n">
        <v>1</v>
      </c>
      <c r="B24" s="11" t="n">
        <v>25.001</v>
      </c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>
        <v>25</v>
      </c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>
        <v>25.001</v>
      </c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>
        <v>24.999</v>
      </c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>
        <v>24.9995</v>
      </c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>
        <v>25.0005</v>
      </c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>
        <v>25.001</v>
      </c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>
        <v>25.001</v>
      </c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>
        <v>25.001</v>
      </c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>
        <v>25.001</v>
      </c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>
        <v>24.999</v>
      </c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>
        <v>25</v>
      </c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>
        <v>25.001</v>
      </c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>
        <v>25.0015</v>
      </c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>
        <v>25.001</v>
      </c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>
        <v>25.0005</v>
      </c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>
        <v>25.001</v>
      </c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>
        <v>24.999</v>
      </c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>
        <v>25.0015</v>
      </c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>
        <v>25.0015</v>
      </c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>
        <v>25.0015</v>
      </c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>
        <v>25</v>
      </c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>
        <v>25.0015</v>
      </c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>
        <v>24.999</v>
      </c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>
        <v>24.999</v>
      </c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>
        <v>25.0005</v>
      </c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>
        <v>25.002</v>
      </c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>
        <v>25.0015</v>
      </c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>
        <v>24.999</v>
      </c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>
        <v>25.0005</v>
      </c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>
        <v>24.9995</v>
      </c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>
        <v>25</v>
      </c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>
        <v>25.001</v>
      </c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>
        <v>24.9995</v>
      </c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>
        <v>25.0015</v>
      </c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>
        <v>25</v>
      </c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>
        <v>25.0015</v>
      </c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>
        <v>25.001</v>
      </c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>
        <v>25</v>
      </c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>
        <v>24.999</v>
      </c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>
        <v>25.001</v>
      </c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>
        <v>25.001</v>
      </c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>
        <v>25.0005</v>
      </c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>
        <v>24.9995</v>
      </c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>
        <v>25.001</v>
      </c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>
        <v>25.003</v>
      </c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>
        <v>24.9995</v>
      </c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>
        <v>25.001</v>
      </c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>
        <v>25.001</v>
      </c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>
        <v>25</v>
      </c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Modelo gratuito da Axiospec, software de gestão de calibração.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2026-10-19T02:35:25Z</dcterms:created>
  <dcterms:modified xsi:type="dcterms:W3CDTF">2026-10-19T02:35:25Z</dcterms:modified>
</cp:coreProperties>
</file>