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Gage R&amp;R Study" sheetId="2" state="visible" r:id="rId2"/>
    <sheet name="Example (filled)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0000"/>
    <numFmt numFmtId="165" formatCode="0.000"/>
    <numFmt numFmtId="166" formatCode="0.0"/>
  </numFmts>
  <fonts count="12">
    <font>
      <name val="Calibri"/>
      <family val="2"/>
      <color theme="1"/>
      <sz val="11"/>
      <scheme val="minor"/>
    </font>
    <font>
      <b val="1"/>
      <color rgb="000B2E4F"/>
      <sz val="13"/>
    </font>
    <font>
      <sz val="11"/>
    </font>
    <font>
      <b val="1"/>
      <color rgb="000B2E4F"/>
      <sz val="14"/>
    </font>
    <font>
      <color rgb="00475569"/>
    </font>
    <font>
      <b val="1"/>
    </font>
    <font>
      <color rgb="0064748B"/>
      <sz val="9"/>
    </font>
    <font>
      <b val="1"/>
      <color rgb="00FFFFFF"/>
    </font>
    <font>
      <b val="1"/>
      <color rgb="000B2E4F"/>
      <sz val="12"/>
    </font>
    <font/>
    <font>
      <b val="1"/>
      <color rgb="000D9488"/>
    </font>
    <font>
      <color rgb="00475569"/>
      <sz val="9"/>
    </font>
  </fonts>
  <fills count="5">
    <fill>
      <patternFill/>
    </fill>
    <fill>
      <patternFill patternType="gray125"/>
    </fill>
    <fill>
      <patternFill patternType="solid">
        <fgColor rgb="00FEF9C3"/>
      </patternFill>
    </fill>
    <fill>
      <patternFill patternType="solid">
        <fgColor rgb="000B2E4F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0" fillId="2" borderId="1" pivotButton="0" quotePrefix="0" xfId="0"/>
    <xf numFmtId="0" fontId="6" fillId="0" borderId="0" pivotButton="0" quotePrefix="0" xfId="0"/>
    <xf numFmtId="0" fontId="7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vertical="center"/>
    </xf>
    <xf numFmtId="0" fontId="5" fillId="0" borderId="1" pivotButton="0" quotePrefix="0" xfId="0"/>
    <xf numFmtId="164" fontId="0" fillId="4" borderId="1" applyAlignment="1" pivotButton="0" quotePrefix="0" xfId="0">
      <alignment horizontal="center" vertical="center"/>
    </xf>
    <xf numFmtId="0" fontId="8" fillId="0" borderId="0" pivotButton="0" quotePrefix="0" xfId="0"/>
    <xf numFmtId="0" fontId="9" fillId="0" borderId="0" pivotButton="0" quotePrefix="0" xfId="0"/>
    <xf numFmtId="1" fontId="0" fillId="4" borderId="1" pivotButton="0" quotePrefix="0" xfId="0"/>
    <xf numFmtId="164" fontId="0" fillId="4" borderId="1" pivotButton="0" quotePrefix="0" xfId="0"/>
    <xf numFmtId="165" fontId="0" fillId="4" borderId="1" pivotButton="0" quotePrefix="0" xfId="0"/>
    <xf numFmtId="166" fontId="0" fillId="4" borderId="1" pivotButton="0" quotePrefix="0" xfId="0"/>
    <xf numFmtId="49" fontId="0" fillId="4" borderId="1" pivotButton="0" quotePrefix="0" xfId="0"/>
    <xf numFmtId="0" fontId="10" fillId="4" borderId="1" pivotButton="0" quotePrefix="0" xfId="0"/>
    <xf numFmtId="0" fontId="11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8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How to run this Gage R&amp;R study</t>
        </is>
      </c>
    </row>
    <row r="2">
      <c r="A2" s="2" t="inlineStr"/>
    </row>
    <row r="3">
      <c r="A3" s="2" t="inlineStr">
        <is>
          <t>1. Pick 10 parts that span the normal range of production, not 10 near-identical parts.</t>
        </is>
      </c>
    </row>
    <row r="4">
      <c r="A4" s="2" t="inlineStr">
        <is>
          <t>2. Pick 3 operators who normally use the gage. Label them A, B, C on the Study sheet.</t>
        </is>
      </c>
    </row>
    <row r="5">
      <c r="A5" s="2" t="inlineStr">
        <is>
          <t>3. Number the parts where operators cannot see the numbers during measurement.</t>
        </is>
      </c>
    </row>
    <row r="6">
      <c r="A6" s="2" t="inlineStr">
        <is>
          <t>4. Have each operator measure all 10 parts in random order. Repeat for 3 trials each.</t>
        </is>
      </c>
    </row>
    <row r="7">
      <c r="A7" s="2" t="inlineStr">
        <is>
          <t>5. Enter every reading in the yellow grid on the Study sheet. Results compute automatically</t>
        </is>
      </c>
    </row>
    <row r="8">
      <c r="A8" s="2" t="inlineStr">
        <is>
          <t xml:space="preserve">   once all 90 cells are filled.</t>
        </is>
      </c>
    </row>
    <row r="9">
      <c r="A9" s="2" t="inlineStr">
        <is>
          <t>6. Enter the total tolerance width (optional). With a tolerance the verdict is judged against</t>
        </is>
      </c>
    </row>
    <row r="10">
      <c r="A10" s="2" t="inlineStr">
        <is>
          <t xml:space="preserve">   %GRR of tolerance; without it, against % study variation.</t>
        </is>
      </c>
    </row>
    <row r="11">
      <c r="A11" s="2" t="inlineStr"/>
    </row>
    <row r="12">
      <c r="A12" s="1" t="inlineStr">
        <is>
          <t>Reading the results</t>
        </is>
      </c>
    </row>
    <row r="13">
      <c r="A13" s="2" t="inlineStr"/>
    </row>
    <row r="14">
      <c r="A14" s="2" t="inlineStr">
        <is>
          <t>%GRR under 10%: the measurement system is generally acceptable.</t>
        </is>
      </c>
    </row>
    <row r="15">
      <c r="A15" s="2" t="inlineStr">
        <is>
          <t>%GRR 10% to 30%: conditionally acceptable depending on the application and cost of the gage.</t>
        </is>
      </c>
    </row>
    <row r="16">
      <c r="A16" s="2" t="inlineStr">
        <is>
          <t>%GRR over 30%: unacceptable; improve the gage, fixturing, or training.</t>
        </is>
      </c>
    </row>
    <row r="17">
      <c r="A17" s="2" t="inlineStr">
        <is>
          <t>NDC (number of distinct categories) of 5 or more is recommended (AIAG).</t>
        </is>
      </c>
    </row>
    <row r="18">
      <c r="A18" s="2" t="inlineStr"/>
    </row>
    <row r="19">
      <c r="A19" s="2" t="inlineStr">
        <is>
          <t>Method: AIAG MSA 4th edition average-and-range (X-bar and R). EV = R-double-bar / d2*(trials);</t>
        </is>
      </c>
    </row>
    <row r="20">
      <c r="A20" s="2" t="inlineStr">
        <is>
          <t>AV = sqrt(max(0, (X-diff / d2*(operators))^2 - EV^2/(parts x trials))); GRR = sqrt(EV^2 + AV^2);</t>
        </is>
      </c>
    </row>
    <row r="21">
      <c r="A21" s="2" t="inlineStr">
        <is>
          <t>PV = Rp / d2*(parts); TV = sqrt(GRR^2 + PV^2). d2* constants from the AIAG / Duncan tables.</t>
        </is>
      </c>
    </row>
    <row r="22">
      <c r="A22" s="2" t="inlineStr">
        <is>
          <t>This method does not estimate the operator-by-part interaction; ANOVA does.</t>
        </is>
      </c>
    </row>
    <row r="23">
      <c r="A23" s="2" t="inlineStr"/>
    </row>
    <row r="24">
      <c r="A24" s="2" t="inlineStr">
        <is>
          <t>The Example sheet shows the same workbook filled with a completed dimensional study.</t>
        </is>
      </c>
    </row>
    <row r="25">
      <c r="A25" s="2" t="inlineStr"/>
    </row>
    <row r="26">
      <c r="A26" s="2" t="inlineStr">
        <is>
          <t>Want the same study without the spreadsheet? The free online calculator at</t>
        </is>
      </c>
    </row>
    <row r="27">
      <c r="A27" s="2" t="inlineStr">
        <is>
          <t>axiospec.com/tools/gage-rr-calculator accepts pasted grids and CSV imports.</t>
        </is>
      </c>
    </row>
    <row r="28">
      <c r="A28" s="2" t="inlineStr">
        <is>
          <t>Free template by Axiospec, calibration management software: axiospec.com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2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9" customWidth="1" min="2" max="2"/>
    <col width="9.5" customWidth="1" min="3" max="3"/>
    <col width="9.5" customWidth="1" min="4" max="4"/>
    <col width="9.5" customWidth="1" min="5" max="5"/>
    <col width="9.5" customWidth="1" min="6" max="6"/>
    <col width="9.5" customWidth="1" min="7" max="7"/>
    <col width="9.5" customWidth="1" min="8" max="8"/>
    <col width="9.5" customWidth="1" min="9" max="9"/>
    <col width="9.5" customWidth="1" min="10" max="10"/>
    <col width="9.5" customWidth="1" min="11" max="11"/>
    <col width="9.5" customWidth="1" min="12" max="12"/>
    <col width="2" customWidth="1" min="14" max="14"/>
    <col width="30" customWidth="1" min="15" max="15"/>
    <col width="14" customWidth="1" min="16" max="16"/>
  </cols>
  <sheetData>
    <row r="1">
      <c r="A1" s="3" t="inlineStr">
        <is>
          <t>Gage R&amp;R Study (AIAG average-and-range method)</t>
        </is>
      </c>
    </row>
    <row r="2">
      <c r="A2" s="4" t="inlineStr">
        <is>
          <t>3 operators x 10 parts x 3 trials. Fill every yellow cell; results update as you type.</t>
        </is>
      </c>
    </row>
    <row r="4">
      <c r="A4" s="5" t="inlineStr">
        <is>
          <t>Gage ID</t>
        </is>
      </c>
      <c r="B4" s="6" t="n"/>
      <c r="D4" s="5" t="inlineStr">
        <is>
          <t>Units</t>
        </is>
      </c>
      <c r="E4" s="6" t="n"/>
    </row>
    <row r="5">
      <c r="A5" s="5" t="inlineStr">
        <is>
          <t>Description</t>
        </is>
      </c>
      <c r="B5" s="6" t="n"/>
      <c r="D5" s="5" t="inlineStr">
        <is>
          <t>Date</t>
        </is>
      </c>
      <c r="E5" s="6" t="n"/>
    </row>
    <row r="6">
      <c r="A6" s="5" t="inlineStr">
        <is>
          <t>Characteristic</t>
        </is>
      </c>
      <c r="B6" s="6" t="n"/>
      <c r="D6" s="5" t="inlineStr">
        <is>
          <t>Performed by</t>
        </is>
      </c>
      <c r="E6" s="6" t="n"/>
    </row>
    <row r="7">
      <c r="D7" s="5" t="inlineStr">
        <is>
          <t>Tolerance (total width)</t>
        </is>
      </c>
      <c r="E7" s="6" t="n"/>
      <c r="F7" s="7" t="inlineStr">
        <is>
          <t>Leave tolerance blank to judge against study variation instead.</t>
        </is>
      </c>
    </row>
    <row r="10">
      <c r="A10" s="8" t="inlineStr">
        <is>
          <t>Operator</t>
        </is>
      </c>
      <c r="B10" s="8" t="inlineStr">
        <is>
          <t>Trial</t>
        </is>
      </c>
      <c r="C10" s="8" t="inlineStr">
        <is>
          <t>Part 1</t>
        </is>
      </c>
      <c r="D10" s="8" t="inlineStr">
        <is>
          <t>Part 2</t>
        </is>
      </c>
      <c r="E10" s="8" t="inlineStr">
        <is>
          <t>Part 3</t>
        </is>
      </c>
      <c r="F10" s="8" t="inlineStr">
        <is>
          <t>Part 4</t>
        </is>
      </c>
      <c r="G10" s="8" t="inlineStr">
        <is>
          <t>Part 5</t>
        </is>
      </c>
      <c r="H10" s="8" t="inlineStr">
        <is>
          <t>Part 6</t>
        </is>
      </c>
      <c r="I10" s="8" t="inlineStr">
        <is>
          <t>Part 7</t>
        </is>
      </c>
      <c r="J10" s="8" t="inlineStr">
        <is>
          <t>Part 8</t>
        </is>
      </c>
      <c r="K10" s="8" t="inlineStr">
        <is>
          <t>Part 9</t>
        </is>
      </c>
      <c r="L10" s="8" t="inlineStr">
        <is>
          <t>Part 10</t>
        </is>
      </c>
    </row>
    <row r="11">
      <c r="A11" s="9" t="inlineStr">
        <is>
          <t>Operator A</t>
        </is>
      </c>
      <c r="B11" s="10" t="n">
        <v>1</v>
      </c>
      <c r="C11" s="11" t="n"/>
      <c r="D11" s="11" t="n"/>
      <c r="E11" s="11" t="n"/>
      <c r="F11" s="11" t="n"/>
      <c r="G11" s="11" t="n"/>
      <c r="H11" s="11" t="n"/>
      <c r="I11" s="11" t="n"/>
      <c r="J11" s="11" t="n"/>
      <c r="K11" s="11" t="n"/>
      <c r="L11" s="11" t="n"/>
    </row>
    <row r="12">
      <c r="B12" s="10" t="n">
        <v>2</v>
      </c>
      <c r="C12" s="11" t="n"/>
      <c r="D12" s="11" t="n"/>
      <c r="E12" s="11" t="n"/>
      <c r="F12" s="11" t="n"/>
      <c r="G12" s="11" t="n"/>
      <c r="H12" s="11" t="n"/>
      <c r="I12" s="11" t="n"/>
      <c r="J12" s="11" t="n"/>
      <c r="K12" s="11" t="n"/>
      <c r="L12" s="11" t="n"/>
    </row>
    <row r="13">
      <c r="B13" s="10" t="n">
        <v>3</v>
      </c>
      <c r="C13" s="11" t="n"/>
      <c r="D13" s="11" t="n"/>
      <c r="E13" s="11" t="n"/>
      <c r="F13" s="11" t="n"/>
      <c r="G13" s="11" t="n"/>
      <c r="H13" s="11" t="n"/>
      <c r="I13" s="11" t="n"/>
      <c r="J13" s="11" t="n"/>
      <c r="K13" s="11" t="n"/>
      <c r="L13" s="11" t="n"/>
    </row>
    <row r="14">
      <c r="B14" s="12" t="inlineStr">
        <is>
          <t>Avg</t>
        </is>
      </c>
      <c r="C14" s="13">
        <f>IF(COUNT(C11:C13)=3,AVERAGE(C11:C13),"")</f>
        <v/>
      </c>
      <c r="D14" s="13">
        <f>IF(COUNT(D11:D13)=3,AVERAGE(D11:D13),"")</f>
        <v/>
      </c>
      <c r="E14" s="13">
        <f>IF(COUNT(E11:E13)=3,AVERAGE(E11:E13),"")</f>
        <v/>
      </c>
      <c r="F14" s="13">
        <f>IF(COUNT(F11:F13)=3,AVERAGE(F11:F13),"")</f>
        <v/>
      </c>
      <c r="G14" s="13">
        <f>IF(COUNT(G11:G13)=3,AVERAGE(G11:G13),"")</f>
        <v/>
      </c>
      <c r="H14" s="13">
        <f>IF(COUNT(H11:H13)=3,AVERAGE(H11:H13),"")</f>
        <v/>
      </c>
      <c r="I14" s="13">
        <f>IF(COUNT(I11:I13)=3,AVERAGE(I11:I13),"")</f>
        <v/>
      </c>
      <c r="J14" s="13">
        <f>IF(COUNT(J11:J13)=3,AVERAGE(J11:J13),"")</f>
        <v/>
      </c>
      <c r="K14" s="13">
        <f>IF(COUNT(K11:K13)=3,AVERAGE(K11:K13),"")</f>
        <v/>
      </c>
      <c r="L14" s="13">
        <f>IF(COUNT(L11:L13)=3,AVERAGE(L11:L13),"")</f>
        <v/>
      </c>
    </row>
    <row r="15">
      <c r="B15" s="12" t="inlineStr">
        <is>
          <t>Range</t>
        </is>
      </c>
      <c r="C15" s="13">
        <f>IF(COUNT(C11:C13)=3,MAX(C11:C13)-MIN(C11:C13),"")</f>
        <v/>
      </c>
      <c r="D15" s="13">
        <f>IF(COUNT(D11:D13)=3,MAX(D11:D13)-MIN(D11:D13),"")</f>
        <v/>
      </c>
      <c r="E15" s="13">
        <f>IF(COUNT(E11:E13)=3,MAX(E11:E13)-MIN(E11:E13),"")</f>
        <v/>
      </c>
      <c r="F15" s="13">
        <f>IF(COUNT(F11:F13)=3,MAX(F11:F13)-MIN(F11:F13),"")</f>
        <v/>
      </c>
      <c r="G15" s="13">
        <f>IF(COUNT(G11:G13)=3,MAX(G11:G13)-MIN(G11:G13),"")</f>
        <v/>
      </c>
      <c r="H15" s="13">
        <f>IF(COUNT(H11:H13)=3,MAX(H11:H13)-MIN(H11:H13),"")</f>
        <v/>
      </c>
      <c r="I15" s="13">
        <f>IF(COUNT(I11:I13)=3,MAX(I11:I13)-MIN(I11:I13),"")</f>
        <v/>
      </c>
      <c r="J15" s="13">
        <f>IF(COUNT(J11:J13)=3,MAX(J11:J13)-MIN(J11:J13),"")</f>
        <v/>
      </c>
      <c r="K15" s="13">
        <f>IF(COUNT(K11:K13)=3,MAX(K11:K13)-MIN(K11:K13),"")</f>
        <v/>
      </c>
      <c r="L15" s="13">
        <f>IF(COUNT(L11:L13)=3,MAX(L11:L13)-MIN(L11:L13),"")</f>
        <v/>
      </c>
    </row>
    <row r="16">
      <c r="A16" s="9" t="inlineStr">
        <is>
          <t>Operator B</t>
        </is>
      </c>
      <c r="B16" s="10" t="n">
        <v>1</v>
      </c>
      <c r="C16" s="11" t="n"/>
      <c r="D16" s="11" t="n"/>
      <c r="E16" s="11" t="n"/>
      <c r="F16" s="11" t="n"/>
      <c r="G16" s="11" t="n"/>
      <c r="H16" s="11" t="n"/>
      <c r="I16" s="11" t="n"/>
      <c r="J16" s="11" t="n"/>
      <c r="K16" s="11" t="n"/>
      <c r="L16" s="11" t="n"/>
    </row>
    <row r="17">
      <c r="B17" s="10" t="n">
        <v>2</v>
      </c>
      <c r="C17" s="11" t="n"/>
      <c r="D17" s="11" t="n"/>
      <c r="E17" s="11" t="n"/>
      <c r="F17" s="11" t="n"/>
      <c r="G17" s="11" t="n"/>
      <c r="H17" s="11" t="n"/>
      <c r="I17" s="11" t="n"/>
      <c r="J17" s="11" t="n"/>
      <c r="K17" s="11" t="n"/>
      <c r="L17" s="11" t="n"/>
    </row>
    <row r="18">
      <c r="B18" s="10" t="n">
        <v>3</v>
      </c>
      <c r="C18" s="11" t="n"/>
      <c r="D18" s="11" t="n"/>
      <c r="E18" s="11" t="n"/>
      <c r="F18" s="11" t="n"/>
      <c r="G18" s="11" t="n"/>
      <c r="H18" s="11" t="n"/>
      <c r="I18" s="11" t="n"/>
      <c r="J18" s="11" t="n"/>
      <c r="K18" s="11" t="n"/>
      <c r="L18" s="11" t="n"/>
    </row>
    <row r="19">
      <c r="B19" s="12" t="inlineStr">
        <is>
          <t>Avg</t>
        </is>
      </c>
      <c r="C19" s="13">
        <f>IF(COUNT(C16:C18)=3,AVERAGE(C16:C18),"")</f>
        <v/>
      </c>
      <c r="D19" s="13">
        <f>IF(COUNT(D16:D18)=3,AVERAGE(D16:D18),"")</f>
        <v/>
      </c>
      <c r="E19" s="13">
        <f>IF(COUNT(E16:E18)=3,AVERAGE(E16:E18),"")</f>
        <v/>
      </c>
      <c r="F19" s="13">
        <f>IF(COUNT(F16:F18)=3,AVERAGE(F16:F18),"")</f>
        <v/>
      </c>
      <c r="G19" s="13">
        <f>IF(COUNT(G16:G18)=3,AVERAGE(G16:G18),"")</f>
        <v/>
      </c>
      <c r="H19" s="13">
        <f>IF(COUNT(H16:H18)=3,AVERAGE(H16:H18),"")</f>
        <v/>
      </c>
      <c r="I19" s="13">
        <f>IF(COUNT(I16:I18)=3,AVERAGE(I16:I18),"")</f>
        <v/>
      </c>
      <c r="J19" s="13">
        <f>IF(COUNT(J16:J18)=3,AVERAGE(J16:J18),"")</f>
        <v/>
      </c>
      <c r="K19" s="13">
        <f>IF(COUNT(K16:K18)=3,AVERAGE(K16:K18),"")</f>
        <v/>
      </c>
      <c r="L19" s="13">
        <f>IF(COUNT(L16:L18)=3,AVERAGE(L16:L18),"")</f>
        <v/>
      </c>
    </row>
    <row r="20">
      <c r="B20" s="12" t="inlineStr">
        <is>
          <t>Range</t>
        </is>
      </c>
      <c r="C20" s="13">
        <f>IF(COUNT(C16:C18)=3,MAX(C16:C18)-MIN(C16:C18),"")</f>
        <v/>
      </c>
      <c r="D20" s="13">
        <f>IF(COUNT(D16:D18)=3,MAX(D16:D18)-MIN(D16:D18),"")</f>
        <v/>
      </c>
      <c r="E20" s="13">
        <f>IF(COUNT(E16:E18)=3,MAX(E16:E18)-MIN(E16:E18),"")</f>
        <v/>
      </c>
      <c r="F20" s="13">
        <f>IF(COUNT(F16:F18)=3,MAX(F16:F18)-MIN(F16:F18),"")</f>
        <v/>
      </c>
      <c r="G20" s="13">
        <f>IF(COUNT(G16:G18)=3,MAX(G16:G18)-MIN(G16:G18),"")</f>
        <v/>
      </c>
      <c r="H20" s="13">
        <f>IF(COUNT(H16:H18)=3,MAX(H16:H18)-MIN(H16:H18),"")</f>
        <v/>
      </c>
      <c r="I20" s="13">
        <f>IF(COUNT(I16:I18)=3,MAX(I16:I18)-MIN(I16:I18),"")</f>
        <v/>
      </c>
      <c r="J20" s="13">
        <f>IF(COUNT(J16:J18)=3,MAX(J16:J18)-MIN(J16:J18),"")</f>
        <v/>
      </c>
      <c r="K20" s="13">
        <f>IF(COUNT(K16:K18)=3,MAX(K16:K18)-MIN(K16:K18),"")</f>
        <v/>
      </c>
      <c r="L20" s="13">
        <f>IF(COUNT(L16:L18)=3,MAX(L16:L18)-MIN(L16:L18),"")</f>
        <v/>
      </c>
    </row>
    <row r="21">
      <c r="A21" s="9" t="inlineStr">
        <is>
          <t>Operator C</t>
        </is>
      </c>
      <c r="B21" s="10" t="n">
        <v>1</v>
      </c>
      <c r="C21" s="11" t="n"/>
      <c r="D21" s="11" t="n"/>
      <c r="E21" s="11" t="n"/>
      <c r="F21" s="11" t="n"/>
      <c r="G21" s="11" t="n"/>
      <c r="H21" s="11" t="n"/>
      <c r="I21" s="11" t="n"/>
      <c r="J21" s="11" t="n"/>
      <c r="K21" s="11" t="n"/>
      <c r="L21" s="11" t="n"/>
    </row>
    <row r="22">
      <c r="B22" s="10" t="n">
        <v>2</v>
      </c>
      <c r="C22" s="11" t="n"/>
      <c r="D22" s="11" t="n"/>
      <c r="E22" s="11" t="n"/>
      <c r="F22" s="11" t="n"/>
      <c r="G22" s="11" t="n"/>
      <c r="H22" s="11" t="n"/>
      <c r="I22" s="11" t="n"/>
      <c r="J22" s="11" t="n"/>
      <c r="K22" s="11" t="n"/>
      <c r="L22" s="11" t="n"/>
    </row>
    <row r="23">
      <c r="B23" s="10" t="n">
        <v>3</v>
      </c>
      <c r="C23" s="11" t="n"/>
      <c r="D23" s="11" t="n"/>
      <c r="E23" s="11" t="n"/>
      <c r="F23" s="11" t="n"/>
      <c r="G23" s="11" t="n"/>
      <c r="H23" s="11" t="n"/>
      <c r="I23" s="11" t="n"/>
      <c r="J23" s="11" t="n"/>
      <c r="K23" s="11" t="n"/>
      <c r="L23" s="11" t="n"/>
    </row>
    <row r="24">
      <c r="B24" s="12" t="inlineStr">
        <is>
          <t>Avg</t>
        </is>
      </c>
      <c r="C24" s="13">
        <f>IF(COUNT(C21:C23)=3,AVERAGE(C21:C23),"")</f>
        <v/>
      </c>
      <c r="D24" s="13">
        <f>IF(COUNT(D21:D23)=3,AVERAGE(D21:D23),"")</f>
        <v/>
      </c>
      <c r="E24" s="13">
        <f>IF(COUNT(E21:E23)=3,AVERAGE(E21:E23),"")</f>
        <v/>
      </c>
      <c r="F24" s="13">
        <f>IF(COUNT(F21:F23)=3,AVERAGE(F21:F23),"")</f>
        <v/>
      </c>
      <c r="G24" s="13">
        <f>IF(COUNT(G21:G23)=3,AVERAGE(G21:G23),"")</f>
        <v/>
      </c>
      <c r="H24" s="13">
        <f>IF(COUNT(H21:H23)=3,AVERAGE(H21:H23),"")</f>
        <v/>
      </c>
      <c r="I24" s="13">
        <f>IF(COUNT(I21:I23)=3,AVERAGE(I21:I23),"")</f>
        <v/>
      </c>
      <c r="J24" s="13">
        <f>IF(COUNT(J21:J23)=3,AVERAGE(J21:J23),"")</f>
        <v/>
      </c>
      <c r="K24" s="13">
        <f>IF(COUNT(K21:K23)=3,AVERAGE(K21:K23),"")</f>
        <v/>
      </c>
      <c r="L24" s="13">
        <f>IF(COUNT(L21:L23)=3,AVERAGE(L21:L23),"")</f>
        <v/>
      </c>
    </row>
    <row r="25">
      <c r="B25" s="12" t="inlineStr">
        <is>
          <t>Range</t>
        </is>
      </c>
      <c r="C25" s="13">
        <f>IF(COUNT(C21:C23)=3,MAX(C21:C23)-MIN(C21:C23),"")</f>
        <v/>
      </c>
      <c r="D25" s="13">
        <f>IF(COUNT(D21:D23)=3,MAX(D21:D23)-MIN(D21:D23),"")</f>
        <v/>
      </c>
      <c r="E25" s="13">
        <f>IF(COUNT(E21:E23)=3,MAX(E21:E23)-MIN(E21:E23),"")</f>
        <v/>
      </c>
      <c r="F25" s="13">
        <f>IF(COUNT(F21:F23)=3,MAX(F21:F23)-MIN(F21:F23),"")</f>
        <v/>
      </c>
      <c r="G25" s="13">
        <f>IF(COUNT(G21:G23)=3,MAX(G21:G23)-MIN(G21:G23),"")</f>
        <v/>
      </c>
      <c r="H25" s="13">
        <f>IF(COUNT(H21:H23)=3,MAX(H21:H23)-MIN(H21:H23),"")</f>
        <v/>
      </c>
      <c r="I25" s="13">
        <f>IF(COUNT(I21:I23)=3,MAX(I21:I23)-MIN(I21:I23),"")</f>
        <v/>
      </c>
      <c r="J25" s="13">
        <f>IF(COUNT(J21:J23)=3,MAX(J21:J23)-MIN(J21:J23),"")</f>
        <v/>
      </c>
      <c r="K25" s="13">
        <f>IF(COUNT(K21:K23)=3,MAX(K21:K23)-MIN(K21:K23),"")</f>
        <v/>
      </c>
      <c r="L25" s="13">
        <f>IF(COUNT(L21:L23)=3,MAX(L21:L23)-MIN(L21:L23),"")</f>
        <v/>
      </c>
    </row>
    <row r="27">
      <c r="B27" s="5" t="inlineStr">
        <is>
          <t>Part avg</t>
        </is>
      </c>
      <c r="C27" s="13">
        <f>IF(COUNT(C11:C13,C16:C18,C21:C23)=9,AVERAGE(C11:C13,C16:C18,C21:C23),"")</f>
        <v/>
      </c>
      <c r="D27" s="13">
        <f>IF(COUNT(D11:D13,D16:D18,D21:D23)=9,AVERAGE(D11:D13,D16:D18,D21:D23),"")</f>
        <v/>
      </c>
      <c r="E27" s="13">
        <f>IF(COUNT(E11:E13,E16:E18,E21:E23)=9,AVERAGE(E11:E13,E16:E18,E21:E23),"")</f>
        <v/>
      </c>
      <c r="F27" s="13">
        <f>IF(COUNT(F11:F13,F16:F18,F21:F23)=9,AVERAGE(F11:F13,F16:F18,F21:F23),"")</f>
        <v/>
      </c>
      <c r="G27" s="13">
        <f>IF(COUNT(G11:G13,G16:G18,G21:G23)=9,AVERAGE(G11:G13,G16:G18,G21:G23),"")</f>
        <v/>
      </c>
      <c r="H27" s="13">
        <f>IF(COUNT(H11:H13,H16:H18,H21:H23)=9,AVERAGE(H11:H13,H16:H18,H21:H23),"")</f>
        <v/>
      </c>
      <c r="I27" s="13">
        <f>IF(COUNT(I11:I13,I16:I18,I21:I23)=9,AVERAGE(I11:I13,I16:I18,I21:I23),"")</f>
        <v/>
      </c>
      <c r="J27" s="13">
        <f>IF(COUNT(J11:J13,J16:J18,J21:J23)=9,AVERAGE(J11:J13,J16:J18,J21:J23),"")</f>
        <v/>
      </c>
      <c r="K27" s="13">
        <f>IF(COUNT(K11:K13,K16:K18,K21:K23)=9,AVERAGE(K11:K13,K16:K18,K21:K23),"")</f>
        <v/>
      </c>
      <c r="L27" s="13">
        <f>IF(COUNT(L11:L13,L16:L18,L21:L23)=9,AVERAGE(L11:L13,L16:L18,L21:L23),"")</f>
        <v/>
      </c>
    </row>
    <row r="29">
      <c r="A29" s="14" t="inlineStr">
        <is>
          <t>Results (valid only when all 90 reading cells are filled)</t>
        </is>
      </c>
    </row>
    <row r="30">
      <c r="A30" s="15" t="inlineStr">
        <is>
          <t>Reading cells filled (of 90)</t>
        </is>
      </c>
      <c r="E30" s="16">
        <f>COUNT(C11:L13)+COUNT(C16:L18)+COUNT(C21:L23)</f>
        <v/>
      </c>
    </row>
    <row r="31">
      <c r="A31" s="15" t="inlineStr">
        <is>
          <t>R-double-bar (mean of operator R-bars)</t>
        </is>
      </c>
      <c r="E31" s="17">
        <f>IF((COUNT(C11:L13)+COUNT(C16:L18)+COUNT(C21:L23))=90,AVERAGE(AVERAGE(C15:L15),AVERAGE(C20:L20),AVERAGE(C25:L25)),"")</f>
        <v/>
      </c>
    </row>
    <row r="32">
      <c r="A32" s="15" t="inlineStr">
        <is>
          <t>X-diff (range of operator averages)</t>
        </is>
      </c>
      <c r="E32" s="17">
        <f>IF((COUNT(C11:L13)+COUNT(C16:L18)+COUNT(C21:L23))=90,MAX(AVERAGE(C11:L13),AVERAGE(C16:L18),AVERAGE(C21:L23))-MIN(AVERAGE(C11:L13),AVERAGE(C16:L18),AVERAGE(C21:L23)),"")</f>
        <v/>
      </c>
    </row>
    <row r="33">
      <c r="A33" s="15" t="inlineStr">
        <is>
          <t>Rp (range of part averages)</t>
        </is>
      </c>
      <c r="E33" s="17">
        <f>IF((COUNT(C11:L13)+COUNT(C16:L18)+COUNT(C21:L23))=90,MAX(C27:L27)-MIN(C27:L27),"")</f>
        <v/>
      </c>
    </row>
    <row r="34">
      <c r="A34" s="15" t="inlineStr">
        <is>
          <t>d2* for EV (3 trials)</t>
        </is>
      </c>
      <c r="E34" s="18">
        <f>1.693</f>
        <v/>
      </c>
    </row>
    <row r="35">
      <c r="A35" s="15" t="inlineStr">
        <is>
          <t>d2* for AV (3 operators)</t>
        </is>
      </c>
      <c r="E35" s="18">
        <f>1.91</f>
        <v/>
      </c>
    </row>
    <row r="36">
      <c r="A36" s="15" t="inlineStr">
        <is>
          <t>d2* for PV (10 parts)</t>
        </is>
      </c>
      <c r="E36" s="18">
        <f>3.18</f>
        <v/>
      </c>
    </row>
    <row r="37">
      <c r="A37" s="15" t="inlineStr">
        <is>
          <t>sigma EV (repeatability)</t>
        </is>
      </c>
      <c r="E37" s="17">
        <f>IF((COUNT(C11:L13)+COUNT(C16:L18)+COUNT(C21:L23))=90,E31/1.693,"")</f>
        <v/>
      </c>
    </row>
    <row r="38">
      <c r="A38" s="15" t="inlineStr">
        <is>
          <t>sigma AV (reproducibility)</t>
        </is>
      </c>
      <c r="E38" s="17">
        <f>IF((COUNT(C11:L13)+COUNT(C16:L18)+COUNT(C21:L23))=90,SQRT(MAX(0,(E32/1.91)^2-E37^2/(10*3))),"")</f>
        <v/>
      </c>
    </row>
    <row r="39">
      <c r="A39" s="15" t="inlineStr">
        <is>
          <t>sigma GRR</t>
        </is>
      </c>
      <c r="E39" s="17">
        <f>IF((COUNT(C11:L13)+COUNT(C16:L18)+COUNT(C21:L23))=90,SQRT(E37^2+E38^2),"")</f>
        <v/>
      </c>
    </row>
    <row r="40">
      <c r="A40" s="15" t="inlineStr">
        <is>
          <t>sigma PV (part variation)</t>
        </is>
      </c>
      <c r="E40" s="17">
        <f>IF((COUNT(C11:L13)+COUNT(C16:L18)+COUNT(C21:L23))=90,E33/3.18,"")</f>
        <v/>
      </c>
    </row>
    <row r="41">
      <c r="A41" s="15" t="inlineStr">
        <is>
          <t>sigma TV (total variation)</t>
        </is>
      </c>
      <c r="E41" s="17">
        <f>IF((COUNT(C11:L13)+COUNT(C16:L18)+COUNT(C21:L23))=90,SQRT(E39^2+E40^2),"")</f>
        <v/>
      </c>
    </row>
    <row r="42">
      <c r="A42" s="5" t="inlineStr">
        <is>
          <t>%EV (of study variation)</t>
        </is>
      </c>
      <c r="E42" s="19">
        <f>IF(AND((COUNT(C11:L13)+COUNT(C16:L18)+COUNT(C21:L23))=90,E41&gt;0),E37/E41*100,"")</f>
        <v/>
      </c>
    </row>
    <row r="43">
      <c r="A43" s="5" t="inlineStr">
        <is>
          <t>%AV (of study variation)</t>
        </is>
      </c>
      <c r="E43" s="19">
        <f>IF(AND((COUNT(C11:L13)+COUNT(C16:L18)+COUNT(C21:L23))=90,E41&gt;0),E38/E41*100,"")</f>
        <v/>
      </c>
    </row>
    <row r="44">
      <c r="A44" s="5" t="inlineStr">
        <is>
          <t>%GRR (of study variation)</t>
        </is>
      </c>
      <c r="E44" s="19">
        <f>IF(AND((COUNT(C11:L13)+COUNT(C16:L18)+COUNT(C21:L23))=90,E41&gt;0),E39/E41*100,"")</f>
        <v/>
      </c>
    </row>
    <row r="45">
      <c r="A45" s="5" t="inlineStr">
        <is>
          <t>%PV (of study variation)</t>
        </is>
      </c>
      <c r="E45" s="19">
        <f>IF(AND((COUNT(C11:L13)+COUNT(C16:L18)+COUNT(C21:L23))=90,E41&gt;0),E40/E41*100,"")</f>
        <v/>
      </c>
    </row>
    <row r="46">
      <c r="A46" s="5" t="inlineStr">
        <is>
          <t>%GRR (of tolerance)</t>
        </is>
      </c>
      <c r="E46" s="19">
        <f>IF(AND((COUNT(C11:L13)+COUNT(C16:L18)+COUNT(C21:L23))=90,N(E7)&gt;0),6*E39/E7*100,"")</f>
        <v/>
      </c>
    </row>
    <row r="47">
      <c r="A47" s="5" t="inlineStr">
        <is>
          <t>NDC (distinct categories)</t>
        </is>
      </c>
      <c r="E47" s="16">
        <f>IF(AND((COUNT(C11:L13)+COUNT(C16:L18)+COUNT(C21:L23))=90,E39&gt;0),MAX(1,FLOOR(1.41*E40/E39,1)),"")</f>
        <v/>
      </c>
    </row>
    <row r="48">
      <c r="A48" s="15" t="inlineStr">
        <is>
          <t>Verdict basis</t>
        </is>
      </c>
      <c r="E48" s="20">
        <f>IF((COUNT(C11:L13)+COUNT(C16:L18)+COUNT(C21:L23))=90,IF(N(E7)&gt;0,"tolerance","study variation"),"")</f>
        <v/>
      </c>
    </row>
    <row r="49">
      <c r="A49" s="5" t="inlineStr">
        <is>
          <t>Verdict</t>
        </is>
      </c>
      <c r="E49" s="21">
        <f>IF((COUNT(C11:L13)+COUNT(C16:L18)+COUNT(C21:L23))=90,IF(IF(N(E7)&gt;0,E46,E44)&lt;10,"acceptable",IF(IF(N(E7)&gt;0,E46,E44)&lt;=30,"marginal","unacceptable")),"fill all 90 cells")</f>
        <v/>
      </c>
    </row>
    <row r="51">
      <c r="A51" s="22" t="inlineStr">
        <is>
          <t>AIAG guideline: %GRR under 10% acceptable, 10-30% conditionally acceptable, over 30% unacceptable; NDC of 5 or more recommended. The average-and-range method does not estimate the operator-by-part interaction; use ANOVA when you need it.</t>
        </is>
      </c>
    </row>
    <row r="52">
      <c r="A52" s="7" t="inlineStr">
        <is>
          <t>Free template by Axiospec, calibration management software. axiospec.com/tools/gage-rr-template</t>
        </is>
      </c>
    </row>
  </sheetData>
  <mergeCells count="25">
    <mergeCell ref="A21:A25"/>
    <mergeCell ref="A35:D35"/>
    <mergeCell ref="A38:D38"/>
    <mergeCell ref="A43:D43"/>
    <mergeCell ref="A44:D44"/>
    <mergeCell ref="A40:D40"/>
    <mergeCell ref="A31:D31"/>
    <mergeCell ref="A34:D34"/>
    <mergeCell ref="A48:D48"/>
    <mergeCell ref="A30:D30"/>
    <mergeCell ref="A39:D39"/>
    <mergeCell ref="A49:D49"/>
    <mergeCell ref="A36:D36"/>
    <mergeCell ref="A45:D45"/>
    <mergeCell ref="A52:L52"/>
    <mergeCell ref="A41:D41"/>
    <mergeCell ref="A11:A15"/>
    <mergeCell ref="A46:D46"/>
    <mergeCell ref="A37:D37"/>
    <mergeCell ref="A51:L51"/>
    <mergeCell ref="A16:A20"/>
    <mergeCell ref="A33:D33"/>
    <mergeCell ref="A47:D47"/>
    <mergeCell ref="A42:D42"/>
    <mergeCell ref="A32:D3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52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9" customWidth="1" min="2" max="2"/>
    <col width="9.5" customWidth="1" min="3" max="3"/>
    <col width="9.5" customWidth="1" min="4" max="4"/>
    <col width="9.5" customWidth="1" min="5" max="5"/>
    <col width="9.5" customWidth="1" min="6" max="6"/>
    <col width="9.5" customWidth="1" min="7" max="7"/>
    <col width="9.5" customWidth="1" min="8" max="8"/>
    <col width="9.5" customWidth="1" min="9" max="9"/>
    <col width="9.5" customWidth="1" min="10" max="10"/>
    <col width="9.5" customWidth="1" min="11" max="11"/>
    <col width="9.5" customWidth="1" min="12" max="12"/>
    <col width="2" customWidth="1" min="14" max="14"/>
    <col width="30" customWidth="1" min="15" max="15"/>
    <col width="14" customWidth="1" min="16" max="16"/>
  </cols>
  <sheetData>
    <row r="1">
      <c r="A1" s="3" t="inlineStr">
        <is>
          <t>Gage R&amp;R Study (AIAG average-and-range method)</t>
        </is>
      </c>
    </row>
    <row r="2">
      <c r="A2" s="4" t="inlineStr">
        <is>
          <t>3 operators x 10 parts x 3 trials. Fill every yellow cell; results update as you type.</t>
        </is>
      </c>
    </row>
    <row r="4">
      <c r="A4" s="5" t="inlineStr">
        <is>
          <t>Gage ID</t>
        </is>
      </c>
      <c r="B4" s="6" t="n"/>
      <c r="D4" s="5" t="inlineStr">
        <is>
          <t>Units</t>
        </is>
      </c>
      <c r="E4" s="6" t="n"/>
    </row>
    <row r="5">
      <c r="A5" s="5" t="inlineStr">
        <is>
          <t>Description</t>
        </is>
      </c>
      <c r="B5" s="6" t="n"/>
      <c r="D5" s="5" t="inlineStr">
        <is>
          <t>Date</t>
        </is>
      </c>
      <c r="E5" s="6" t="n"/>
    </row>
    <row r="6">
      <c r="A6" s="5" t="inlineStr">
        <is>
          <t>Characteristic</t>
        </is>
      </c>
      <c r="B6" s="6" t="n"/>
      <c r="D6" s="5" t="inlineStr">
        <is>
          <t>Performed by</t>
        </is>
      </c>
      <c r="E6" s="6" t="n"/>
    </row>
    <row r="7">
      <c r="D7" s="5" t="inlineStr">
        <is>
          <t>Tolerance (total width)</t>
        </is>
      </c>
      <c r="E7" s="6" t="n">
        <v>0.1</v>
      </c>
      <c r="F7" s="7" t="inlineStr">
        <is>
          <t>Leave tolerance blank to judge against study variation instead.</t>
        </is>
      </c>
    </row>
    <row r="10">
      <c r="A10" s="8" t="inlineStr">
        <is>
          <t>Operator</t>
        </is>
      </c>
      <c r="B10" s="8" t="inlineStr">
        <is>
          <t>Trial</t>
        </is>
      </c>
      <c r="C10" s="8" t="inlineStr">
        <is>
          <t>Part 1</t>
        </is>
      </c>
      <c r="D10" s="8" t="inlineStr">
        <is>
          <t>Part 2</t>
        </is>
      </c>
      <c r="E10" s="8" t="inlineStr">
        <is>
          <t>Part 3</t>
        </is>
      </c>
      <c r="F10" s="8" t="inlineStr">
        <is>
          <t>Part 4</t>
        </is>
      </c>
      <c r="G10" s="8" t="inlineStr">
        <is>
          <t>Part 5</t>
        </is>
      </c>
      <c r="H10" s="8" t="inlineStr">
        <is>
          <t>Part 6</t>
        </is>
      </c>
      <c r="I10" s="8" t="inlineStr">
        <is>
          <t>Part 7</t>
        </is>
      </c>
      <c r="J10" s="8" t="inlineStr">
        <is>
          <t>Part 8</t>
        </is>
      </c>
      <c r="K10" s="8" t="inlineStr">
        <is>
          <t>Part 9</t>
        </is>
      </c>
      <c r="L10" s="8" t="inlineStr">
        <is>
          <t>Part 10</t>
        </is>
      </c>
    </row>
    <row r="11">
      <c r="A11" s="9" t="inlineStr">
        <is>
          <t>Operator A</t>
        </is>
      </c>
      <c r="B11" s="10" t="n">
        <v>1</v>
      </c>
      <c r="C11" s="11" t="n">
        <v>12.712</v>
      </c>
      <c r="D11" s="11" t="n">
        <v>12.698</v>
      </c>
      <c r="E11" s="11" t="n">
        <v>12.724</v>
      </c>
      <c r="F11" s="11" t="n">
        <v>12.705</v>
      </c>
      <c r="G11" s="11" t="n">
        <v>12.731</v>
      </c>
      <c r="H11" s="11" t="n">
        <v>12.69</v>
      </c>
      <c r="I11" s="11" t="n">
        <v>12.717</v>
      </c>
      <c r="J11" s="11" t="n">
        <v>12.702</v>
      </c>
      <c r="K11" s="11" t="n">
        <v>12.727</v>
      </c>
      <c r="L11" s="11" t="n">
        <v>12.695</v>
      </c>
    </row>
    <row r="12">
      <c r="B12" s="10" t="n">
        <v>2</v>
      </c>
      <c r="C12" s="11" t="n">
        <v>12.71</v>
      </c>
      <c r="D12" s="11" t="n">
        <v>12.7</v>
      </c>
      <c r="E12" s="11" t="n">
        <v>12.722</v>
      </c>
      <c r="F12" s="11" t="n">
        <v>12.707</v>
      </c>
      <c r="G12" s="11" t="n">
        <v>12.73</v>
      </c>
      <c r="H12" s="11" t="n">
        <v>12.692</v>
      </c>
      <c r="I12" s="11" t="n">
        <v>12.715</v>
      </c>
      <c r="J12" s="11" t="n">
        <v>12.704</v>
      </c>
      <c r="K12" s="11" t="n">
        <v>12.726</v>
      </c>
      <c r="L12" s="11" t="n">
        <v>12.697</v>
      </c>
    </row>
    <row r="13">
      <c r="B13" s="10" t="n">
        <v>3</v>
      </c>
      <c r="C13" s="11" t="n">
        <v>12.713</v>
      </c>
      <c r="D13" s="11" t="n">
        <v>12.697</v>
      </c>
      <c r="E13" s="11" t="n">
        <v>12.725</v>
      </c>
      <c r="F13" s="11" t="n">
        <v>12.704</v>
      </c>
      <c r="G13" s="11" t="n">
        <v>12.733</v>
      </c>
      <c r="H13" s="11" t="n">
        <v>12.689</v>
      </c>
      <c r="I13" s="11" t="n">
        <v>12.718</v>
      </c>
      <c r="J13" s="11" t="n">
        <v>12.701</v>
      </c>
      <c r="K13" s="11" t="n">
        <v>12.729</v>
      </c>
      <c r="L13" s="11" t="n">
        <v>12.694</v>
      </c>
    </row>
    <row r="14">
      <c r="B14" s="12" t="inlineStr">
        <is>
          <t>Avg</t>
        </is>
      </c>
      <c r="C14" s="13">
        <f>IF(COUNT(C11:C13)=3,AVERAGE(C11:C13),"")</f>
        <v/>
      </c>
      <c r="D14" s="13">
        <f>IF(COUNT(D11:D13)=3,AVERAGE(D11:D13),"")</f>
        <v/>
      </c>
      <c r="E14" s="13">
        <f>IF(COUNT(E11:E13)=3,AVERAGE(E11:E13),"")</f>
        <v/>
      </c>
      <c r="F14" s="13">
        <f>IF(COUNT(F11:F13)=3,AVERAGE(F11:F13),"")</f>
        <v/>
      </c>
      <c r="G14" s="13">
        <f>IF(COUNT(G11:G13)=3,AVERAGE(G11:G13),"")</f>
        <v/>
      </c>
      <c r="H14" s="13">
        <f>IF(COUNT(H11:H13)=3,AVERAGE(H11:H13),"")</f>
        <v/>
      </c>
      <c r="I14" s="13">
        <f>IF(COUNT(I11:I13)=3,AVERAGE(I11:I13),"")</f>
        <v/>
      </c>
      <c r="J14" s="13">
        <f>IF(COUNT(J11:J13)=3,AVERAGE(J11:J13),"")</f>
        <v/>
      </c>
      <c r="K14" s="13">
        <f>IF(COUNT(K11:K13)=3,AVERAGE(K11:K13),"")</f>
        <v/>
      </c>
      <c r="L14" s="13">
        <f>IF(COUNT(L11:L13)=3,AVERAGE(L11:L13),"")</f>
        <v/>
      </c>
    </row>
    <row r="15">
      <c r="B15" s="12" t="inlineStr">
        <is>
          <t>Range</t>
        </is>
      </c>
      <c r="C15" s="13">
        <f>IF(COUNT(C11:C13)=3,MAX(C11:C13)-MIN(C11:C13),"")</f>
        <v/>
      </c>
      <c r="D15" s="13">
        <f>IF(COUNT(D11:D13)=3,MAX(D11:D13)-MIN(D11:D13),"")</f>
        <v/>
      </c>
      <c r="E15" s="13">
        <f>IF(COUNT(E11:E13)=3,MAX(E11:E13)-MIN(E11:E13),"")</f>
        <v/>
      </c>
      <c r="F15" s="13">
        <f>IF(COUNT(F11:F13)=3,MAX(F11:F13)-MIN(F11:F13),"")</f>
        <v/>
      </c>
      <c r="G15" s="13">
        <f>IF(COUNT(G11:G13)=3,MAX(G11:G13)-MIN(G11:G13),"")</f>
        <v/>
      </c>
      <c r="H15" s="13">
        <f>IF(COUNT(H11:H13)=3,MAX(H11:H13)-MIN(H11:H13),"")</f>
        <v/>
      </c>
      <c r="I15" s="13">
        <f>IF(COUNT(I11:I13)=3,MAX(I11:I13)-MIN(I11:I13),"")</f>
        <v/>
      </c>
      <c r="J15" s="13">
        <f>IF(COUNT(J11:J13)=3,MAX(J11:J13)-MIN(J11:J13),"")</f>
        <v/>
      </c>
      <c r="K15" s="13">
        <f>IF(COUNT(K11:K13)=3,MAX(K11:K13)-MIN(K11:K13),"")</f>
        <v/>
      </c>
      <c r="L15" s="13">
        <f>IF(COUNT(L11:L13)=3,MAX(L11:L13)-MIN(L11:L13),"")</f>
        <v/>
      </c>
    </row>
    <row r="16">
      <c r="A16" s="9" t="inlineStr">
        <is>
          <t>Operator B</t>
        </is>
      </c>
      <c r="B16" s="10" t="n">
        <v>1</v>
      </c>
      <c r="C16" s="11" t="n">
        <v>12.714</v>
      </c>
      <c r="D16" s="11" t="n">
        <v>12.7</v>
      </c>
      <c r="E16" s="11" t="n">
        <v>12.726</v>
      </c>
      <c r="F16" s="11" t="n">
        <v>12.708</v>
      </c>
      <c r="G16" s="11" t="n">
        <v>12.733</v>
      </c>
      <c r="H16" s="11" t="n">
        <v>12.693</v>
      </c>
      <c r="I16" s="11" t="n">
        <v>12.719</v>
      </c>
      <c r="J16" s="11" t="n">
        <v>12.705</v>
      </c>
      <c r="K16" s="11" t="n">
        <v>12.729</v>
      </c>
      <c r="L16" s="11" t="n">
        <v>12.698</v>
      </c>
    </row>
    <row r="17">
      <c r="B17" s="10" t="n">
        <v>2</v>
      </c>
      <c r="C17" s="11" t="n">
        <v>12.711</v>
      </c>
      <c r="D17" s="11" t="n">
        <v>12.703</v>
      </c>
      <c r="E17" s="11" t="n">
        <v>12.723</v>
      </c>
      <c r="F17" s="11" t="n">
        <v>12.705</v>
      </c>
      <c r="G17" s="11" t="n">
        <v>12.731</v>
      </c>
      <c r="H17" s="11" t="n">
        <v>12.69</v>
      </c>
      <c r="I17" s="11" t="n">
        <v>12.716</v>
      </c>
      <c r="J17" s="11" t="n">
        <v>12.702</v>
      </c>
      <c r="K17" s="11" t="n">
        <v>12.727</v>
      </c>
      <c r="L17" s="11" t="n">
        <v>12.695</v>
      </c>
    </row>
    <row r="18">
      <c r="B18" s="10" t="n">
        <v>3</v>
      </c>
      <c r="C18" s="11" t="n">
        <v>12.715</v>
      </c>
      <c r="D18" s="11" t="n">
        <v>12.699</v>
      </c>
      <c r="E18" s="11" t="n">
        <v>12.727</v>
      </c>
      <c r="F18" s="11" t="n">
        <v>12.709</v>
      </c>
      <c r="G18" s="11" t="n">
        <v>12.735</v>
      </c>
      <c r="H18" s="11" t="n">
        <v>12.694</v>
      </c>
      <c r="I18" s="11" t="n">
        <v>12.72</v>
      </c>
      <c r="J18" s="11" t="n">
        <v>12.706</v>
      </c>
      <c r="K18" s="11" t="n">
        <v>12.731</v>
      </c>
      <c r="L18" s="11" t="n">
        <v>12.699</v>
      </c>
    </row>
    <row r="19">
      <c r="B19" s="12" t="inlineStr">
        <is>
          <t>Avg</t>
        </is>
      </c>
      <c r="C19" s="13">
        <f>IF(COUNT(C16:C18)=3,AVERAGE(C16:C18),"")</f>
        <v/>
      </c>
      <c r="D19" s="13">
        <f>IF(COUNT(D16:D18)=3,AVERAGE(D16:D18),"")</f>
        <v/>
      </c>
      <c r="E19" s="13">
        <f>IF(COUNT(E16:E18)=3,AVERAGE(E16:E18),"")</f>
        <v/>
      </c>
      <c r="F19" s="13">
        <f>IF(COUNT(F16:F18)=3,AVERAGE(F16:F18),"")</f>
        <v/>
      </c>
      <c r="G19" s="13">
        <f>IF(COUNT(G16:G18)=3,AVERAGE(G16:G18),"")</f>
        <v/>
      </c>
      <c r="H19" s="13">
        <f>IF(COUNT(H16:H18)=3,AVERAGE(H16:H18),"")</f>
        <v/>
      </c>
      <c r="I19" s="13">
        <f>IF(COUNT(I16:I18)=3,AVERAGE(I16:I18),"")</f>
        <v/>
      </c>
      <c r="J19" s="13">
        <f>IF(COUNT(J16:J18)=3,AVERAGE(J16:J18),"")</f>
        <v/>
      </c>
      <c r="K19" s="13">
        <f>IF(COUNT(K16:K18)=3,AVERAGE(K16:K18),"")</f>
        <v/>
      </c>
      <c r="L19" s="13">
        <f>IF(COUNT(L16:L18)=3,AVERAGE(L16:L18),"")</f>
        <v/>
      </c>
    </row>
    <row r="20">
      <c r="B20" s="12" t="inlineStr">
        <is>
          <t>Range</t>
        </is>
      </c>
      <c r="C20" s="13">
        <f>IF(COUNT(C16:C18)=3,MAX(C16:C18)-MIN(C16:C18),"")</f>
        <v/>
      </c>
      <c r="D20" s="13">
        <f>IF(COUNT(D16:D18)=3,MAX(D16:D18)-MIN(D16:D18),"")</f>
        <v/>
      </c>
      <c r="E20" s="13">
        <f>IF(COUNT(E16:E18)=3,MAX(E16:E18)-MIN(E16:E18),"")</f>
        <v/>
      </c>
      <c r="F20" s="13">
        <f>IF(COUNT(F16:F18)=3,MAX(F16:F18)-MIN(F16:F18),"")</f>
        <v/>
      </c>
      <c r="G20" s="13">
        <f>IF(COUNT(G16:G18)=3,MAX(G16:G18)-MIN(G16:G18),"")</f>
        <v/>
      </c>
      <c r="H20" s="13">
        <f>IF(COUNT(H16:H18)=3,MAX(H16:H18)-MIN(H16:H18),"")</f>
        <v/>
      </c>
      <c r="I20" s="13">
        <f>IF(COUNT(I16:I18)=3,MAX(I16:I18)-MIN(I16:I18),"")</f>
        <v/>
      </c>
      <c r="J20" s="13">
        <f>IF(COUNT(J16:J18)=3,MAX(J16:J18)-MIN(J16:J18),"")</f>
        <v/>
      </c>
      <c r="K20" s="13">
        <f>IF(COUNT(K16:K18)=3,MAX(K16:K18)-MIN(K16:K18),"")</f>
        <v/>
      </c>
      <c r="L20" s="13">
        <f>IF(COUNT(L16:L18)=3,MAX(L16:L18)-MIN(L16:L18),"")</f>
        <v/>
      </c>
    </row>
    <row r="21">
      <c r="A21" s="9" t="inlineStr">
        <is>
          <t>Operator C</t>
        </is>
      </c>
      <c r="B21" s="10" t="n">
        <v>1</v>
      </c>
      <c r="C21" s="11" t="n">
        <v>12.709</v>
      </c>
      <c r="D21" s="11" t="n">
        <v>12.696</v>
      </c>
      <c r="E21" s="11" t="n">
        <v>12.721</v>
      </c>
      <c r="F21" s="11" t="n">
        <v>12.703</v>
      </c>
      <c r="G21" s="11" t="n">
        <v>12.729</v>
      </c>
      <c r="H21" s="11" t="n">
        <v>12.688</v>
      </c>
      <c r="I21" s="11" t="n">
        <v>12.714</v>
      </c>
      <c r="J21" s="11" t="n">
        <v>12.7</v>
      </c>
      <c r="K21" s="11" t="n">
        <v>12.725</v>
      </c>
      <c r="L21" s="11" t="n">
        <v>12.693</v>
      </c>
    </row>
    <row r="22">
      <c r="B22" s="10" t="n">
        <v>2</v>
      </c>
      <c r="C22" s="11" t="n">
        <v>12.712</v>
      </c>
      <c r="D22" s="11" t="n">
        <v>12.699</v>
      </c>
      <c r="E22" s="11" t="n">
        <v>12.724</v>
      </c>
      <c r="F22" s="11" t="n">
        <v>12.706</v>
      </c>
      <c r="G22" s="11" t="n">
        <v>12.732</v>
      </c>
      <c r="H22" s="11" t="n">
        <v>12.691</v>
      </c>
      <c r="I22" s="11" t="n">
        <v>12.717</v>
      </c>
      <c r="J22" s="11" t="n">
        <v>12.703</v>
      </c>
      <c r="K22" s="11" t="n">
        <v>12.728</v>
      </c>
      <c r="L22" s="11" t="n">
        <v>12.696</v>
      </c>
    </row>
    <row r="23">
      <c r="B23" s="10" t="n">
        <v>3</v>
      </c>
      <c r="C23" s="11" t="n">
        <v>12.708</v>
      </c>
      <c r="D23" s="11" t="n">
        <v>12.695</v>
      </c>
      <c r="E23" s="11" t="n">
        <v>12.72</v>
      </c>
      <c r="F23" s="11" t="n">
        <v>12.702</v>
      </c>
      <c r="G23" s="11" t="n">
        <v>12.728</v>
      </c>
      <c r="H23" s="11" t="n">
        <v>12.687</v>
      </c>
      <c r="I23" s="11" t="n">
        <v>12.713</v>
      </c>
      <c r="J23" s="11" t="n">
        <v>12.699</v>
      </c>
      <c r="K23" s="11" t="n">
        <v>12.724</v>
      </c>
      <c r="L23" s="11" t="n">
        <v>12.692</v>
      </c>
    </row>
    <row r="24">
      <c r="B24" s="12" t="inlineStr">
        <is>
          <t>Avg</t>
        </is>
      </c>
      <c r="C24" s="13">
        <f>IF(COUNT(C21:C23)=3,AVERAGE(C21:C23),"")</f>
        <v/>
      </c>
      <c r="D24" s="13">
        <f>IF(COUNT(D21:D23)=3,AVERAGE(D21:D23),"")</f>
        <v/>
      </c>
      <c r="E24" s="13">
        <f>IF(COUNT(E21:E23)=3,AVERAGE(E21:E23),"")</f>
        <v/>
      </c>
      <c r="F24" s="13">
        <f>IF(COUNT(F21:F23)=3,AVERAGE(F21:F23),"")</f>
        <v/>
      </c>
      <c r="G24" s="13">
        <f>IF(COUNT(G21:G23)=3,AVERAGE(G21:G23),"")</f>
        <v/>
      </c>
      <c r="H24" s="13">
        <f>IF(COUNT(H21:H23)=3,AVERAGE(H21:H23),"")</f>
        <v/>
      </c>
      <c r="I24" s="13">
        <f>IF(COUNT(I21:I23)=3,AVERAGE(I21:I23),"")</f>
        <v/>
      </c>
      <c r="J24" s="13">
        <f>IF(COUNT(J21:J23)=3,AVERAGE(J21:J23),"")</f>
        <v/>
      </c>
      <c r="K24" s="13">
        <f>IF(COUNT(K21:K23)=3,AVERAGE(K21:K23),"")</f>
        <v/>
      </c>
      <c r="L24" s="13">
        <f>IF(COUNT(L21:L23)=3,AVERAGE(L21:L23),"")</f>
        <v/>
      </c>
    </row>
    <row r="25">
      <c r="B25" s="12" t="inlineStr">
        <is>
          <t>Range</t>
        </is>
      </c>
      <c r="C25" s="13">
        <f>IF(COUNT(C21:C23)=3,MAX(C21:C23)-MIN(C21:C23),"")</f>
        <v/>
      </c>
      <c r="D25" s="13">
        <f>IF(COUNT(D21:D23)=3,MAX(D21:D23)-MIN(D21:D23),"")</f>
        <v/>
      </c>
      <c r="E25" s="13">
        <f>IF(COUNT(E21:E23)=3,MAX(E21:E23)-MIN(E21:E23),"")</f>
        <v/>
      </c>
      <c r="F25" s="13">
        <f>IF(COUNT(F21:F23)=3,MAX(F21:F23)-MIN(F21:F23),"")</f>
        <v/>
      </c>
      <c r="G25" s="13">
        <f>IF(COUNT(G21:G23)=3,MAX(G21:G23)-MIN(G21:G23),"")</f>
        <v/>
      </c>
      <c r="H25" s="13">
        <f>IF(COUNT(H21:H23)=3,MAX(H21:H23)-MIN(H21:H23),"")</f>
        <v/>
      </c>
      <c r="I25" s="13">
        <f>IF(COUNT(I21:I23)=3,MAX(I21:I23)-MIN(I21:I23),"")</f>
        <v/>
      </c>
      <c r="J25" s="13">
        <f>IF(COUNT(J21:J23)=3,MAX(J21:J23)-MIN(J21:J23),"")</f>
        <v/>
      </c>
      <c r="K25" s="13">
        <f>IF(COUNT(K21:K23)=3,MAX(K21:K23)-MIN(K21:K23),"")</f>
        <v/>
      </c>
      <c r="L25" s="13">
        <f>IF(COUNT(L21:L23)=3,MAX(L21:L23)-MIN(L21:L23),"")</f>
        <v/>
      </c>
    </row>
    <row r="27">
      <c r="B27" s="5" t="inlineStr">
        <is>
          <t>Part avg</t>
        </is>
      </c>
      <c r="C27" s="13">
        <f>IF(COUNT(C11:C13,C16:C18,C21:C23)=9,AVERAGE(C11:C13,C16:C18,C21:C23),"")</f>
        <v/>
      </c>
      <c r="D27" s="13">
        <f>IF(COUNT(D11:D13,D16:D18,D21:D23)=9,AVERAGE(D11:D13,D16:D18,D21:D23),"")</f>
        <v/>
      </c>
      <c r="E27" s="13">
        <f>IF(COUNT(E11:E13,E16:E18,E21:E23)=9,AVERAGE(E11:E13,E16:E18,E21:E23),"")</f>
        <v/>
      </c>
      <c r="F27" s="13">
        <f>IF(COUNT(F11:F13,F16:F18,F21:F23)=9,AVERAGE(F11:F13,F16:F18,F21:F23),"")</f>
        <v/>
      </c>
      <c r="G27" s="13">
        <f>IF(COUNT(G11:G13,G16:G18,G21:G23)=9,AVERAGE(G11:G13,G16:G18,G21:G23),"")</f>
        <v/>
      </c>
      <c r="H27" s="13">
        <f>IF(COUNT(H11:H13,H16:H18,H21:H23)=9,AVERAGE(H11:H13,H16:H18,H21:H23),"")</f>
        <v/>
      </c>
      <c r="I27" s="13">
        <f>IF(COUNT(I11:I13,I16:I18,I21:I23)=9,AVERAGE(I11:I13,I16:I18,I21:I23),"")</f>
        <v/>
      </c>
      <c r="J27" s="13">
        <f>IF(COUNT(J11:J13,J16:J18,J21:J23)=9,AVERAGE(J11:J13,J16:J18,J21:J23),"")</f>
        <v/>
      </c>
      <c r="K27" s="13">
        <f>IF(COUNT(K11:K13,K16:K18,K21:K23)=9,AVERAGE(K11:K13,K16:K18,K21:K23),"")</f>
        <v/>
      </c>
      <c r="L27" s="13">
        <f>IF(COUNT(L11:L13,L16:L18,L21:L23)=9,AVERAGE(L11:L13,L16:L18,L21:L23),"")</f>
        <v/>
      </c>
    </row>
    <row r="29">
      <c r="A29" s="14" t="inlineStr">
        <is>
          <t>Results (valid only when all 90 reading cells are filled)</t>
        </is>
      </c>
    </row>
    <row r="30">
      <c r="A30" s="15" t="inlineStr">
        <is>
          <t>Reading cells filled (of 90)</t>
        </is>
      </c>
      <c r="E30" s="16">
        <f>COUNT(C11:L13)+COUNT(C16:L18)+COUNT(C21:L23)</f>
        <v/>
      </c>
    </row>
    <row r="31">
      <c r="A31" s="15" t="inlineStr">
        <is>
          <t>R-double-bar (mean of operator R-bars)</t>
        </is>
      </c>
      <c r="E31" s="17">
        <f>IF((COUNT(C11:L13)+COUNT(C16:L18)+COUNT(C21:L23))=90,AVERAGE(AVERAGE(C15:L15),AVERAGE(C20:L20),AVERAGE(C25:L25)),"")</f>
        <v/>
      </c>
    </row>
    <row r="32">
      <c r="A32" s="15" t="inlineStr">
        <is>
          <t>X-diff (range of operator averages)</t>
        </is>
      </c>
      <c r="E32" s="17">
        <f>IF((COUNT(C11:L13)+COUNT(C16:L18)+COUNT(C21:L23))=90,MAX(AVERAGE(C11:L13),AVERAGE(C16:L18),AVERAGE(C21:L23))-MIN(AVERAGE(C11:L13),AVERAGE(C16:L18),AVERAGE(C21:L23)),"")</f>
        <v/>
      </c>
    </row>
    <row r="33">
      <c r="A33" s="15" t="inlineStr">
        <is>
          <t>Rp (range of part averages)</t>
        </is>
      </c>
      <c r="E33" s="17">
        <f>IF((COUNT(C11:L13)+COUNT(C16:L18)+COUNT(C21:L23))=90,MAX(C27:L27)-MIN(C27:L27),"")</f>
        <v/>
      </c>
    </row>
    <row r="34">
      <c r="A34" s="15" t="inlineStr">
        <is>
          <t>d2* for EV (3 trials)</t>
        </is>
      </c>
      <c r="E34" s="18">
        <f>1.693</f>
        <v/>
      </c>
    </row>
    <row r="35">
      <c r="A35" s="15" t="inlineStr">
        <is>
          <t>d2* for AV (3 operators)</t>
        </is>
      </c>
      <c r="E35" s="18">
        <f>1.91</f>
        <v/>
      </c>
    </row>
    <row r="36">
      <c r="A36" s="15" t="inlineStr">
        <is>
          <t>d2* for PV (10 parts)</t>
        </is>
      </c>
      <c r="E36" s="18">
        <f>3.18</f>
        <v/>
      </c>
    </row>
    <row r="37">
      <c r="A37" s="15" t="inlineStr">
        <is>
          <t>sigma EV (repeatability)</t>
        </is>
      </c>
      <c r="E37" s="17">
        <f>IF((COUNT(C11:L13)+COUNT(C16:L18)+COUNT(C21:L23))=90,E31/1.693,"")</f>
        <v/>
      </c>
    </row>
    <row r="38">
      <c r="A38" s="15" t="inlineStr">
        <is>
          <t>sigma AV (reproducibility)</t>
        </is>
      </c>
      <c r="E38" s="17">
        <f>IF((COUNT(C11:L13)+COUNT(C16:L18)+COUNT(C21:L23))=90,SQRT(MAX(0,(E32/1.91)^2-E37^2/(10*3))),"")</f>
        <v/>
      </c>
    </row>
    <row r="39">
      <c r="A39" s="15" t="inlineStr">
        <is>
          <t>sigma GRR</t>
        </is>
      </c>
      <c r="E39" s="17">
        <f>IF((COUNT(C11:L13)+COUNT(C16:L18)+COUNT(C21:L23))=90,SQRT(E37^2+E38^2),"")</f>
        <v/>
      </c>
    </row>
    <row r="40">
      <c r="A40" s="15" t="inlineStr">
        <is>
          <t>sigma PV (part variation)</t>
        </is>
      </c>
      <c r="E40" s="17">
        <f>IF((COUNT(C11:L13)+COUNT(C16:L18)+COUNT(C21:L23))=90,E33/3.18,"")</f>
        <v/>
      </c>
    </row>
    <row r="41">
      <c r="A41" s="15" t="inlineStr">
        <is>
          <t>sigma TV (total variation)</t>
        </is>
      </c>
      <c r="E41" s="17">
        <f>IF((COUNT(C11:L13)+COUNT(C16:L18)+COUNT(C21:L23))=90,SQRT(E39^2+E40^2),"")</f>
        <v/>
      </c>
    </row>
    <row r="42">
      <c r="A42" s="5" t="inlineStr">
        <is>
          <t>%EV (of study variation)</t>
        </is>
      </c>
      <c r="E42" s="19">
        <f>IF(AND((COUNT(C11:L13)+COUNT(C16:L18)+COUNT(C21:L23))=90,E41&gt;0),E37/E41*100,"")</f>
        <v/>
      </c>
    </row>
    <row r="43">
      <c r="A43" s="5" t="inlineStr">
        <is>
          <t>%AV (of study variation)</t>
        </is>
      </c>
      <c r="E43" s="19">
        <f>IF(AND((COUNT(C11:L13)+COUNT(C16:L18)+COUNT(C21:L23))=90,E41&gt;0),E38/E41*100,"")</f>
        <v/>
      </c>
    </row>
    <row r="44">
      <c r="A44" s="5" t="inlineStr">
        <is>
          <t>%GRR (of study variation)</t>
        </is>
      </c>
      <c r="E44" s="19">
        <f>IF(AND((COUNT(C11:L13)+COUNT(C16:L18)+COUNT(C21:L23))=90,E41&gt;0),E39/E41*100,"")</f>
        <v/>
      </c>
    </row>
    <row r="45">
      <c r="A45" s="5" t="inlineStr">
        <is>
          <t>%PV (of study variation)</t>
        </is>
      </c>
      <c r="E45" s="19">
        <f>IF(AND((COUNT(C11:L13)+COUNT(C16:L18)+COUNT(C21:L23))=90,E41&gt;0),E40/E41*100,"")</f>
        <v/>
      </c>
    </row>
    <row r="46">
      <c r="A46" s="5" t="inlineStr">
        <is>
          <t>%GRR (of tolerance)</t>
        </is>
      </c>
      <c r="E46" s="19">
        <f>IF(AND((COUNT(C11:L13)+COUNT(C16:L18)+COUNT(C21:L23))=90,N(E7)&gt;0),6*E39/E7*100,"")</f>
        <v/>
      </c>
    </row>
    <row r="47">
      <c r="A47" s="5" t="inlineStr">
        <is>
          <t>NDC (distinct categories)</t>
        </is>
      </c>
      <c r="E47" s="16">
        <f>IF(AND((COUNT(C11:L13)+COUNT(C16:L18)+COUNT(C21:L23))=90,E39&gt;0),MAX(1,FLOOR(1.41*E40/E39,1)),"")</f>
        <v/>
      </c>
    </row>
    <row r="48">
      <c r="A48" s="15" t="inlineStr">
        <is>
          <t>Verdict basis</t>
        </is>
      </c>
      <c r="E48" s="20">
        <f>IF((COUNT(C11:L13)+COUNT(C16:L18)+COUNT(C21:L23))=90,IF(N(E7)&gt;0,"tolerance","study variation"),"")</f>
        <v/>
      </c>
    </row>
    <row r="49">
      <c r="A49" s="5" t="inlineStr">
        <is>
          <t>Verdict</t>
        </is>
      </c>
      <c r="E49" s="21">
        <f>IF((COUNT(C11:L13)+COUNT(C16:L18)+COUNT(C21:L23))=90,IF(IF(N(E7)&gt;0,E46,E44)&lt;10,"acceptable",IF(IF(N(E7)&gt;0,E46,E44)&lt;=30,"marginal","unacceptable")),"fill all 90 cells")</f>
        <v/>
      </c>
    </row>
    <row r="51">
      <c r="A51" s="22" t="inlineStr">
        <is>
          <t>AIAG guideline: %GRR under 10% acceptable, 10-30% conditionally acceptable, over 30% unacceptable; NDC of 5 or more recommended. The average-and-range method does not estimate the operator-by-part interaction; use ANOVA when you need it.</t>
        </is>
      </c>
    </row>
    <row r="52">
      <c r="A52" s="7" t="inlineStr">
        <is>
          <t>Free template by Axiospec, calibration management software. axiospec.com/tools/gage-rr-template</t>
        </is>
      </c>
    </row>
  </sheetData>
  <mergeCells count="25">
    <mergeCell ref="A21:A25"/>
    <mergeCell ref="A35:D35"/>
    <mergeCell ref="A38:D38"/>
    <mergeCell ref="A43:D43"/>
    <mergeCell ref="A44:D44"/>
    <mergeCell ref="A40:D40"/>
    <mergeCell ref="A31:D31"/>
    <mergeCell ref="A34:D34"/>
    <mergeCell ref="A48:D48"/>
    <mergeCell ref="A30:D30"/>
    <mergeCell ref="A39:D39"/>
    <mergeCell ref="A49:D49"/>
    <mergeCell ref="A36:D36"/>
    <mergeCell ref="A45:D45"/>
    <mergeCell ref="A52:L52"/>
    <mergeCell ref="A41:D41"/>
    <mergeCell ref="A11:A15"/>
    <mergeCell ref="A46:D46"/>
    <mergeCell ref="A37:D37"/>
    <mergeCell ref="A51:L51"/>
    <mergeCell ref="A16:A20"/>
    <mergeCell ref="A33:D33"/>
    <mergeCell ref="A47:D47"/>
    <mergeCell ref="A42:D42"/>
    <mergeCell ref="A32:D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2026-08-18T23:36:49Z</dcterms:created>
  <dcterms:modified xsi:type="dcterms:W3CDTF">2026-08-18T23:36:49Z</dcterms:modified>
</cp:coreProperties>
</file>